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zdravniskazbornicasi-my.sharepoint.com/personal/janez_rejec_zzs-mcs_si/Documents/Izmenjava/ZZS- PGT 2024_Tina_Klara/ENMCA končno_2025-09-11/"/>
    </mc:Choice>
  </mc:AlternateContent>
  <xr:revisionPtr revIDLastSave="31" documentId="8_{14081545-851B-6640-8A6B-C3D13DE4CB5D}" xr6:coauthVersionLast="47" xr6:coauthVersionMax="47" xr10:uidLastSave="{B246602B-D1B6-40F5-A1CF-389B68582608}"/>
  <bookViews>
    <workbookView xWindow="-98" yWindow="-98" windowWidth="38596" windowHeight="19336" xr2:uid="{061FA74D-8632-4BAF-A8C8-FFBC223001EB}"/>
  </bookViews>
  <sheets>
    <sheet name="T1 Speciality in Annex V" sheetId="1" r:id="rId1"/>
    <sheet name="T2 Duaration" sheetId="7" r:id="rId2"/>
    <sheet name="T3 Other specialities" sheetId="5" r:id="rId3"/>
    <sheet name="T3A Other specialities " sheetId="8" r:id="rId4"/>
  </sheets>
  <definedNames>
    <definedName name="_xlnm._FilterDatabase" localSheetId="0" hidden="1">'T1 Speciality in Annex V'!$B$8:$AO$8</definedName>
    <definedName name="_xlnm._FilterDatabase" localSheetId="1" hidden="1">'T2 Duaration'!$B$6:$AK$6</definedName>
    <definedName name="_xlnm._FilterDatabase" localSheetId="2" hidden="1">'T3 Other specialities'!$B$5:$AR$226</definedName>
    <definedName name="_xlnm._FilterDatabase" localSheetId="3" hidden="1">'T3A Other specialities '!$B$5:$AR$226</definedName>
    <definedName name="_xlnm.Print_Area" localSheetId="0">'T1 Speciality in Annex V'!$A$1:$AO$76</definedName>
    <definedName name="_xlnm.Print_Area" localSheetId="1">'T2 Duaration'!$B$1:$AT$62</definedName>
    <definedName name="_xlnm.Print_Area" localSheetId="2">'T3 Other specialities'!$B$1:$AR$226</definedName>
    <definedName name="_xlnm.Print_Area" localSheetId="3">'T3A Other specialities '!$B$1:$AR$226</definedName>
    <definedName name="PoljeA" localSheetId="1">'T2 Duaration'!$F$7:$AK$62</definedName>
    <definedName name="PoljeA" localSheetId="2">'T3 Other specialities'!$M$6:$AR$226</definedName>
    <definedName name="PoljeA" localSheetId="3">'T3A Other specialities '!$M$6:$AR$226</definedName>
    <definedName name="PoljeA">'T1 Speciality in Annex V'!$J$9:$AO$64</definedName>
    <definedName name="_xlnm.Print_Titles" localSheetId="0">'T1 Speciality in Annex V'!$1:$8</definedName>
    <definedName name="_xlnm.Print_Titles" localSheetId="1">'T2 Duaration'!$6:$6</definedName>
    <definedName name="_xlnm.Print_Titles" localSheetId="2">'T3 Other specialities'!$1:$5</definedName>
    <definedName name="_xlnm.Print_Titles" localSheetId="3">'T3A Other specialities 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  <c r="L91" i="5"/>
  <c r="K226" i="5"/>
  <c r="J226" i="5"/>
  <c r="I226" i="5"/>
  <c r="H226" i="5"/>
  <c r="K224" i="5"/>
  <c r="J224" i="5"/>
  <c r="I224" i="5"/>
  <c r="H224" i="5"/>
  <c r="K223" i="5"/>
  <c r="J223" i="5"/>
  <c r="I223" i="5"/>
  <c r="H223" i="5"/>
  <c r="K219" i="5"/>
  <c r="J219" i="5"/>
  <c r="I219" i="5"/>
  <c r="H219" i="5"/>
  <c r="K216" i="5"/>
  <c r="J216" i="5"/>
  <c r="I216" i="5"/>
  <c r="H216" i="5"/>
  <c r="K215" i="5"/>
  <c r="J215" i="5"/>
  <c r="I215" i="5"/>
  <c r="H215" i="5"/>
  <c r="K214" i="5"/>
  <c r="J214" i="5"/>
  <c r="I214" i="5"/>
  <c r="H214" i="5"/>
  <c r="K213" i="5"/>
  <c r="J213" i="5"/>
  <c r="I213" i="5"/>
  <c r="H213" i="5"/>
  <c r="K211" i="5"/>
  <c r="J211" i="5"/>
  <c r="I211" i="5"/>
  <c r="H211" i="5"/>
  <c r="K210" i="5"/>
  <c r="J210" i="5"/>
  <c r="I210" i="5"/>
  <c r="H210" i="5"/>
  <c r="K208" i="5"/>
  <c r="J208" i="5"/>
  <c r="I208" i="5"/>
  <c r="H208" i="5"/>
  <c r="K207" i="5"/>
  <c r="J207" i="5"/>
  <c r="I207" i="5"/>
  <c r="H207" i="5"/>
  <c r="K206" i="5"/>
  <c r="J206" i="5"/>
  <c r="I206" i="5"/>
  <c r="H206" i="5"/>
  <c r="K205" i="5"/>
  <c r="J205" i="5"/>
  <c r="I205" i="5"/>
  <c r="H205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K200" i="5"/>
  <c r="J200" i="5"/>
  <c r="I200" i="5"/>
  <c r="H200" i="5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5" i="5"/>
  <c r="J175" i="5"/>
  <c r="I175" i="5"/>
  <c r="H175" i="5"/>
  <c r="K173" i="5"/>
  <c r="J173" i="5"/>
  <c r="I173" i="5"/>
  <c r="H173" i="5"/>
  <c r="K170" i="5"/>
  <c r="J170" i="5"/>
  <c r="I170" i="5"/>
  <c r="H170" i="5"/>
  <c r="K165" i="5"/>
  <c r="J165" i="5"/>
  <c r="I165" i="5"/>
  <c r="H165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I158" i="5"/>
  <c r="H158" i="5"/>
  <c r="K157" i="5"/>
  <c r="J157" i="5"/>
  <c r="I157" i="5"/>
  <c r="H157" i="5"/>
  <c r="K156" i="5"/>
  <c r="J156" i="5"/>
  <c r="I156" i="5"/>
  <c r="H156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8" i="5"/>
  <c r="J148" i="5"/>
  <c r="I148" i="5"/>
  <c r="H148" i="5"/>
  <c r="K147" i="5"/>
  <c r="J147" i="5"/>
  <c r="I147" i="5"/>
  <c r="H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2" i="5"/>
  <c r="J142" i="5"/>
  <c r="I142" i="5"/>
  <c r="H142" i="5"/>
  <c r="K141" i="5"/>
  <c r="J141" i="5"/>
  <c r="I141" i="5"/>
  <c r="H141" i="5"/>
  <c r="K138" i="5"/>
  <c r="J138" i="5"/>
  <c r="I138" i="5"/>
  <c r="H138" i="5"/>
  <c r="K137" i="5"/>
  <c r="J137" i="5"/>
  <c r="I137" i="5"/>
  <c r="H137" i="5"/>
  <c r="K135" i="5"/>
  <c r="J135" i="5"/>
  <c r="I135" i="5"/>
  <c r="H135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I124" i="5"/>
  <c r="H124" i="5"/>
  <c r="K123" i="5"/>
  <c r="J123" i="5"/>
  <c r="I123" i="5"/>
  <c r="H123" i="5"/>
  <c r="K121" i="5"/>
  <c r="J121" i="5"/>
  <c r="I121" i="5"/>
  <c r="H121" i="5"/>
  <c r="K117" i="5"/>
  <c r="J117" i="5"/>
  <c r="I117" i="5"/>
  <c r="H117" i="5"/>
  <c r="K116" i="5"/>
  <c r="J116" i="5"/>
  <c r="I116" i="5"/>
  <c r="H116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5" i="5"/>
  <c r="J105" i="5"/>
  <c r="I105" i="5"/>
  <c r="H105" i="5"/>
  <c r="K104" i="5"/>
  <c r="J104" i="5"/>
  <c r="I104" i="5"/>
  <c r="H104" i="5"/>
  <c r="K97" i="5"/>
  <c r="J97" i="5"/>
  <c r="I97" i="5"/>
  <c r="H97" i="5"/>
  <c r="K96" i="5"/>
  <c r="J96" i="5"/>
  <c r="I96" i="5"/>
  <c r="H96" i="5"/>
  <c r="K94" i="5"/>
  <c r="J94" i="5"/>
  <c r="I94" i="5"/>
  <c r="H94" i="5"/>
  <c r="K93" i="5"/>
  <c r="J93" i="5"/>
  <c r="I93" i="5"/>
  <c r="H93" i="5"/>
  <c r="K92" i="5"/>
  <c r="J92" i="5"/>
  <c r="I92" i="5"/>
  <c r="H92" i="5"/>
  <c r="K91" i="5"/>
  <c r="J91" i="5"/>
  <c r="I91" i="5"/>
  <c r="H91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3" i="5"/>
  <c r="J83" i="5"/>
  <c r="I83" i="5"/>
  <c r="H83" i="5"/>
  <c r="K81" i="5"/>
  <c r="J81" i="5"/>
  <c r="I81" i="5"/>
  <c r="H81" i="5"/>
  <c r="K80" i="5"/>
  <c r="J80" i="5"/>
  <c r="I80" i="5"/>
  <c r="H80" i="5"/>
  <c r="K79" i="5"/>
  <c r="J79" i="5"/>
  <c r="I79" i="5"/>
  <c r="H79" i="5"/>
  <c r="K75" i="5"/>
  <c r="J75" i="5"/>
  <c r="I75" i="5"/>
  <c r="H75" i="5"/>
  <c r="K72" i="5"/>
  <c r="J72" i="5"/>
  <c r="I72" i="5"/>
  <c r="H72" i="5"/>
  <c r="K65" i="5"/>
  <c r="J65" i="5"/>
  <c r="I65" i="5"/>
  <c r="H65" i="5"/>
  <c r="K63" i="5"/>
  <c r="J63" i="5"/>
  <c r="I63" i="5"/>
  <c r="H63" i="5"/>
  <c r="K59" i="5"/>
  <c r="J59" i="5"/>
  <c r="I59" i="5"/>
  <c r="H59" i="5"/>
  <c r="K58" i="5"/>
  <c r="J58" i="5"/>
  <c r="I58" i="5"/>
  <c r="H58" i="5"/>
  <c r="K55" i="5"/>
  <c r="J55" i="5"/>
  <c r="I55" i="5"/>
  <c r="H55" i="5"/>
  <c r="K54" i="5"/>
  <c r="J54" i="5"/>
  <c r="I54" i="5"/>
  <c r="H54" i="5"/>
  <c r="K53" i="5"/>
  <c r="J53" i="5"/>
  <c r="I53" i="5"/>
  <c r="H53" i="5"/>
  <c r="K51" i="5"/>
  <c r="J51" i="5"/>
  <c r="I51" i="5"/>
  <c r="H51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4" i="5"/>
  <c r="J44" i="5"/>
  <c r="I44" i="5"/>
  <c r="H44" i="5"/>
  <c r="K42" i="5"/>
  <c r="J42" i="5"/>
  <c r="I42" i="5"/>
  <c r="H42" i="5"/>
  <c r="K41" i="5"/>
  <c r="J41" i="5"/>
  <c r="I41" i="5"/>
  <c r="H41" i="5"/>
  <c r="K40" i="5"/>
  <c r="J40" i="5"/>
  <c r="I40" i="5"/>
  <c r="H40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3" i="5"/>
  <c r="J23" i="5"/>
  <c r="I23" i="5"/>
  <c r="H23" i="5"/>
  <c r="K22" i="5"/>
  <c r="J22" i="5"/>
  <c r="I22" i="5"/>
  <c r="K21" i="5"/>
  <c r="J21" i="5"/>
  <c r="I21" i="5"/>
  <c r="H21" i="5"/>
  <c r="K18" i="5"/>
  <c r="J18" i="5"/>
  <c r="I18" i="5"/>
  <c r="H18" i="5"/>
  <c r="K17" i="5"/>
  <c r="J17" i="5"/>
  <c r="I17" i="5"/>
  <c r="H17" i="5"/>
  <c r="K15" i="5"/>
  <c r="J15" i="5"/>
  <c r="I15" i="5"/>
  <c r="H15" i="5"/>
  <c r="K14" i="5"/>
  <c r="J14" i="5"/>
  <c r="I14" i="5"/>
  <c r="H14" i="5"/>
  <c r="K10" i="5"/>
  <c r="J10" i="5"/>
  <c r="I10" i="5"/>
  <c r="H10" i="5"/>
  <c r="K8" i="5"/>
  <c r="J8" i="5"/>
  <c r="I8" i="5"/>
  <c r="H8" i="5"/>
  <c r="K7" i="5"/>
  <c r="J7" i="5"/>
  <c r="I7" i="5"/>
  <c r="H7" i="5"/>
  <c r="J6" i="5"/>
  <c r="H6" i="5"/>
  <c r="I6" i="5"/>
  <c r="L226" i="8"/>
  <c r="K226" i="8"/>
  <c r="J226" i="8"/>
  <c r="I226" i="8"/>
  <c r="H226" i="8"/>
  <c r="L224" i="8"/>
  <c r="K224" i="8"/>
  <c r="J224" i="8"/>
  <c r="I224" i="8"/>
  <c r="H224" i="8"/>
  <c r="L223" i="8"/>
  <c r="K223" i="8"/>
  <c r="J223" i="8"/>
  <c r="I223" i="8"/>
  <c r="H223" i="8"/>
  <c r="L219" i="8"/>
  <c r="K219" i="8"/>
  <c r="J219" i="8"/>
  <c r="I219" i="8"/>
  <c r="H219" i="8"/>
  <c r="L217" i="8"/>
  <c r="L216" i="8"/>
  <c r="K216" i="8"/>
  <c r="J216" i="8"/>
  <c r="I216" i="8"/>
  <c r="H216" i="8"/>
  <c r="L215" i="8"/>
  <c r="K215" i="8"/>
  <c r="J215" i="8"/>
  <c r="I215" i="8"/>
  <c r="H215" i="8"/>
  <c r="L214" i="8"/>
  <c r="K214" i="8"/>
  <c r="J214" i="8"/>
  <c r="I214" i="8"/>
  <c r="H214" i="8"/>
  <c r="L213" i="8"/>
  <c r="K213" i="8"/>
  <c r="J213" i="8"/>
  <c r="I213" i="8"/>
  <c r="H213" i="8"/>
  <c r="L211" i="8"/>
  <c r="K211" i="8"/>
  <c r="J211" i="8"/>
  <c r="I211" i="8"/>
  <c r="H211" i="8"/>
  <c r="L210" i="8"/>
  <c r="K210" i="8"/>
  <c r="J210" i="8"/>
  <c r="I210" i="8"/>
  <c r="H210" i="8"/>
  <c r="L208" i="8"/>
  <c r="K208" i="8"/>
  <c r="J208" i="8"/>
  <c r="I208" i="8"/>
  <c r="H208" i="8"/>
  <c r="L207" i="8"/>
  <c r="K207" i="8"/>
  <c r="J207" i="8"/>
  <c r="I207" i="8"/>
  <c r="H207" i="8"/>
  <c r="L206" i="8"/>
  <c r="K206" i="8"/>
  <c r="J206" i="8"/>
  <c r="I206" i="8"/>
  <c r="H206" i="8"/>
  <c r="L205" i="8"/>
  <c r="K205" i="8"/>
  <c r="J205" i="8"/>
  <c r="I205" i="8"/>
  <c r="H205" i="8"/>
  <c r="L203" i="8"/>
  <c r="K203" i="8"/>
  <c r="J203" i="8"/>
  <c r="I203" i="8"/>
  <c r="H203" i="8"/>
  <c r="L202" i="8"/>
  <c r="K202" i="8"/>
  <c r="J202" i="8"/>
  <c r="I202" i="8"/>
  <c r="H202" i="8"/>
  <c r="L201" i="8"/>
  <c r="K201" i="8"/>
  <c r="J201" i="8"/>
  <c r="I201" i="8"/>
  <c r="H201" i="8"/>
  <c r="L200" i="8"/>
  <c r="K200" i="8"/>
  <c r="J200" i="8"/>
  <c r="I200" i="8"/>
  <c r="H200" i="8"/>
  <c r="L199" i="8"/>
  <c r="K199" i="8"/>
  <c r="J199" i="8"/>
  <c r="I199" i="8"/>
  <c r="H199" i="8"/>
  <c r="L198" i="8"/>
  <c r="K198" i="8"/>
  <c r="J198" i="8"/>
  <c r="I198" i="8"/>
  <c r="H198" i="8"/>
  <c r="L197" i="8"/>
  <c r="K197" i="8"/>
  <c r="J197" i="8"/>
  <c r="I197" i="8"/>
  <c r="H197" i="8"/>
  <c r="L196" i="8"/>
  <c r="K196" i="8"/>
  <c r="J196" i="8"/>
  <c r="I196" i="8"/>
  <c r="H196" i="8"/>
  <c r="L195" i="8"/>
  <c r="K195" i="8"/>
  <c r="J195" i="8"/>
  <c r="I195" i="8"/>
  <c r="H195" i="8"/>
  <c r="L194" i="8"/>
  <c r="K194" i="8"/>
  <c r="J194" i="8"/>
  <c r="I194" i="8"/>
  <c r="H194" i="8"/>
  <c r="L193" i="8"/>
  <c r="K193" i="8"/>
  <c r="J193" i="8"/>
  <c r="I193" i="8"/>
  <c r="H193" i="8"/>
  <c r="L192" i="8"/>
  <c r="K192" i="8"/>
  <c r="J192" i="8"/>
  <c r="I192" i="8"/>
  <c r="H192" i="8"/>
  <c r="L191" i="8"/>
  <c r="K191" i="8"/>
  <c r="J191" i="8"/>
  <c r="I191" i="8"/>
  <c r="H191" i="8"/>
  <c r="L190" i="8"/>
  <c r="K190" i="8"/>
  <c r="J190" i="8"/>
  <c r="I190" i="8"/>
  <c r="H190" i="8"/>
  <c r="L189" i="8"/>
  <c r="K189" i="8"/>
  <c r="J189" i="8"/>
  <c r="I189" i="8"/>
  <c r="H189" i="8"/>
  <c r="L188" i="8"/>
  <c r="K188" i="8"/>
  <c r="J188" i="8"/>
  <c r="I188" i="8"/>
  <c r="H188" i="8"/>
  <c r="L187" i="8"/>
  <c r="K187" i="8"/>
  <c r="J187" i="8"/>
  <c r="I187" i="8"/>
  <c r="H187" i="8"/>
  <c r="L186" i="8"/>
  <c r="K186" i="8"/>
  <c r="J186" i="8"/>
  <c r="I186" i="8"/>
  <c r="H186" i="8"/>
  <c r="L185" i="8"/>
  <c r="K185" i="8"/>
  <c r="J185" i="8"/>
  <c r="I185" i="8"/>
  <c r="H185" i="8"/>
  <c r="L181" i="8"/>
  <c r="K181" i="8"/>
  <c r="J181" i="8"/>
  <c r="I181" i="8"/>
  <c r="H181" i="8"/>
  <c r="L180" i="8"/>
  <c r="K180" i="8"/>
  <c r="J180" i="8"/>
  <c r="I180" i="8"/>
  <c r="H180" i="8"/>
  <c r="L179" i="8"/>
  <c r="K179" i="8"/>
  <c r="J179" i="8"/>
  <c r="I179" i="8"/>
  <c r="H179" i="8"/>
  <c r="L178" i="8"/>
  <c r="K178" i="8"/>
  <c r="J178" i="8"/>
  <c r="I178" i="8"/>
  <c r="H178" i="8"/>
  <c r="L175" i="8"/>
  <c r="K175" i="8"/>
  <c r="J175" i="8"/>
  <c r="I175" i="8"/>
  <c r="H175" i="8"/>
  <c r="L173" i="8"/>
  <c r="K173" i="8"/>
  <c r="J173" i="8"/>
  <c r="I173" i="8"/>
  <c r="H173" i="8"/>
  <c r="L170" i="8"/>
  <c r="K170" i="8"/>
  <c r="J170" i="8"/>
  <c r="I170" i="8"/>
  <c r="H170" i="8"/>
  <c r="L166" i="8"/>
  <c r="L165" i="8"/>
  <c r="K165" i="8"/>
  <c r="J165" i="8"/>
  <c r="I165" i="8"/>
  <c r="H165" i="8"/>
  <c r="L162" i="8"/>
  <c r="K162" i="8"/>
  <c r="J162" i="8"/>
  <c r="I162" i="8"/>
  <c r="H162" i="8"/>
  <c r="L161" i="8"/>
  <c r="K161" i="8"/>
  <c r="J161" i="8"/>
  <c r="I161" i="8"/>
  <c r="H161" i="8"/>
  <c r="L160" i="8"/>
  <c r="K160" i="8"/>
  <c r="J160" i="8"/>
  <c r="I160" i="8"/>
  <c r="H160" i="8"/>
  <c r="L159" i="8"/>
  <c r="K159" i="8"/>
  <c r="J159" i="8"/>
  <c r="I159" i="8"/>
  <c r="H159" i="8"/>
  <c r="L158" i="8"/>
  <c r="K158" i="8"/>
  <c r="J158" i="8"/>
  <c r="I158" i="8"/>
  <c r="H158" i="8"/>
  <c r="L157" i="8"/>
  <c r="K157" i="8"/>
  <c r="J157" i="8"/>
  <c r="I157" i="8"/>
  <c r="H157" i="8"/>
  <c r="L156" i="8"/>
  <c r="K156" i="8"/>
  <c r="J156" i="8"/>
  <c r="I156" i="8"/>
  <c r="H156" i="8"/>
  <c r="L152" i="8"/>
  <c r="K152" i="8"/>
  <c r="J152" i="8"/>
  <c r="I152" i="8"/>
  <c r="H152" i="8"/>
  <c r="L151" i="8"/>
  <c r="K151" i="8"/>
  <c r="J151" i="8"/>
  <c r="I151" i="8"/>
  <c r="H151" i="8"/>
  <c r="L150" i="8"/>
  <c r="K150" i="8"/>
  <c r="J150" i="8"/>
  <c r="I150" i="8"/>
  <c r="H150" i="8"/>
  <c r="L148" i="8"/>
  <c r="K148" i="8"/>
  <c r="J148" i="8"/>
  <c r="I148" i="8"/>
  <c r="H148" i="8"/>
  <c r="L147" i="8"/>
  <c r="K147" i="8"/>
  <c r="J147" i="8"/>
  <c r="I147" i="8"/>
  <c r="H147" i="8"/>
  <c r="L146" i="8"/>
  <c r="K146" i="8"/>
  <c r="J146" i="8"/>
  <c r="I146" i="8"/>
  <c r="H146" i="8"/>
  <c r="L145" i="8"/>
  <c r="K145" i="8"/>
  <c r="J145" i="8"/>
  <c r="I145" i="8"/>
  <c r="H145" i="8"/>
  <c r="L144" i="8"/>
  <c r="K144" i="8"/>
  <c r="J144" i="8"/>
  <c r="I144" i="8"/>
  <c r="H144" i="8"/>
  <c r="L142" i="8"/>
  <c r="K142" i="8"/>
  <c r="J142" i="8"/>
  <c r="I142" i="8"/>
  <c r="H142" i="8"/>
  <c r="L141" i="8"/>
  <c r="K141" i="8"/>
  <c r="J141" i="8"/>
  <c r="I141" i="8"/>
  <c r="H141" i="8"/>
  <c r="L138" i="8"/>
  <c r="K138" i="8"/>
  <c r="J138" i="8"/>
  <c r="I138" i="8"/>
  <c r="H138" i="8"/>
  <c r="L137" i="8"/>
  <c r="K137" i="8"/>
  <c r="J137" i="8"/>
  <c r="I137" i="8"/>
  <c r="H137" i="8"/>
  <c r="L135" i="8"/>
  <c r="K135" i="8"/>
  <c r="J135" i="8"/>
  <c r="I135" i="8"/>
  <c r="H135" i="8"/>
  <c r="L129" i="8"/>
  <c r="L128" i="8"/>
  <c r="K128" i="8"/>
  <c r="J128" i="8"/>
  <c r="I128" i="8"/>
  <c r="H128" i="8"/>
  <c r="L127" i="8"/>
  <c r="K127" i="8"/>
  <c r="J127" i="8"/>
  <c r="I127" i="8"/>
  <c r="H127" i="8"/>
  <c r="L125" i="8"/>
  <c r="K125" i="8"/>
  <c r="J125" i="8"/>
  <c r="I125" i="8"/>
  <c r="H125" i="8"/>
  <c r="L124" i="8"/>
  <c r="K124" i="8"/>
  <c r="J124" i="8"/>
  <c r="I124" i="8"/>
  <c r="H124" i="8"/>
  <c r="L123" i="8"/>
  <c r="K123" i="8"/>
  <c r="J123" i="8"/>
  <c r="I123" i="8"/>
  <c r="H123" i="8"/>
  <c r="L121" i="8"/>
  <c r="K121" i="8"/>
  <c r="J121" i="8"/>
  <c r="I121" i="8"/>
  <c r="H121" i="8"/>
  <c r="L117" i="8"/>
  <c r="K117" i="8"/>
  <c r="J117" i="8"/>
  <c r="I117" i="8"/>
  <c r="H117" i="8"/>
  <c r="L116" i="8"/>
  <c r="K116" i="8"/>
  <c r="J116" i="8"/>
  <c r="I116" i="8"/>
  <c r="H116" i="8"/>
  <c r="L113" i="8"/>
  <c r="K113" i="8"/>
  <c r="J113" i="8"/>
  <c r="I113" i="8"/>
  <c r="H113" i="8"/>
  <c r="L112" i="8"/>
  <c r="K112" i="8"/>
  <c r="J112" i="8"/>
  <c r="I112" i="8"/>
  <c r="H112" i="8"/>
  <c r="L111" i="8"/>
  <c r="K111" i="8"/>
  <c r="J111" i="8"/>
  <c r="I111" i="8"/>
  <c r="H111" i="8"/>
  <c r="L110" i="8"/>
  <c r="K110" i="8"/>
  <c r="J110" i="8"/>
  <c r="I110" i="8"/>
  <c r="H110" i="8"/>
  <c r="L109" i="8"/>
  <c r="K109" i="8"/>
  <c r="J109" i="8"/>
  <c r="I109" i="8"/>
  <c r="H109" i="8"/>
  <c r="L108" i="8"/>
  <c r="K108" i="8"/>
  <c r="J108" i="8"/>
  <c r="I108" i="8"/>
  <c r="H108" i="8"/>
  <c r="L107" i="8"/>
  <c r="K107" i="8"/>
  <c r="J107" i="8"/>
  <c r="I107" i="8"/>
  <c r="H107" i="8"/>
  <c r="L105" i="8"/>
  <c r="K105" i="8"/>
  <c r="J105" i="8"/>
  <c r="I105" i="8"/>
  <c r="H105" i="8"/>
  <c r="L104" i="8"/>
  <c r="K104" i="8"/>
  <c r="J104" i="8"/>
  <c r="I104" i="8"/>
  <c r="H104" i="8"/>
  <c r="L97" i="8"/>
  <c r="K97" i="8"/>
  <c r="J97" i="8"/>
  <c r="I97" i="8"/>
  <c r="H97" i="8"/>
  <c r="L96" i="8"/>
  <c r="K96" i="8"/>
  <c r="J96" i="8"/>
  <c r="I96" i="8"/>
  <c r="H96" i="8"/>
  <c r="L94" i="8"/>
  <c r="K94" i="8"/>
  <c r="J94" i="8"/>
  <c r="I94" i="8"/>
  <c r="H94" i="8"/>
  <c r="L93" i="8"/>
  <c r="K93" i="8"/>
  <c r="J93" i="8"/>
  <c r="I93" i="8"/>
  <c r="H93" i="8"/>
  <c r="L92" i="8"/>
  <c r="K92" i="8"/>
  <c r="J92" i="8"/>
  <c r="I92" i="8"/>
  <c r="H92" i="8"/>
  <c r="L89" i="8"/>
  <c r="K89" i="8"/>
  <c r="J89" i="8"/>
  <c r="I89" i="8"/>
  <c r="H89" i="8"/>
  <c r="L88" i="8"/>
  <c r="K88" i="8"/>
  <c r="J88" i="8"/>
  <c r="I88" i="8"/>
  <c r="H88" i="8"/>
  <c r="L87" i="8"/>
  <c r="K87" i="8"/>
  <c r="J87" i="8"/>
  <c r="I87" i="8"/>
  <c r="H87" i="8"/>
  <c r="L86" i="8"/>
  <c r="K86" i="8"/>
  <c r="J86" i="8"/>
  <c r="I86" i="8"/>
  <c r="H86" i="8"/>
  <c r="L85" i="8"/>
  <c r="K85" i="8"/>
  <c r="J85" i="8"/>
  <c r="I85" i="8"/>
  <c r="H85" i="8"/>
  <c r="L83" i="8"/>
  <c r="K83" i="8"/>
  <c r="J83" i="8"/>
  <c r="I83" i="8"/>
  <c r="H83" i="8"/>
  <c r="L81" i="8"/>
  <c r="K81" i="8"/>
  <c r="J81" i="8"/>
  <c r="I81" i="8"/>
  <c r="H81" i="8"/>
  <c r="L80" i="8"/>
  <c r="K80" i="8"/>
  <c r="J80" i="8"/>
  <c r="I80" i="8"/>
  <c r="H80" i="8"/>
  <c r="L79" i="8"/>
  <c r="K79" i="8"/>
  <c r="J79" i="8"/>
  <c r="I79" i="8"/>
  <c r="H79" i="8"/>
  <c r="L78" i="8"/>
  <c r="K78" i="8"/>
  <c r="J78" i="8"/>
  <c r="I78" i="8"/>
  <c r="H78" i="8"/>
  <c r="L75" i="8"/>
  <c r="K75" i="8"/>
  <c r="J75" i="8"/>
  <c r="I75" i="8"/>
  <c r="H75" i="8"/>
  <c r="L72" i="8"/>
  <c r="K72" i="8"/>
  <c r="J72" i="8"/>
  <c r="I72" i="8"/>
  <c r="H72" i="8"/>
  <c r="L66" i="8"/>
  <c r="L65" i="8"/>
  <c r="K65" i="8"/>
  <c r="J65" i="8"/>
  <c r="I65" i="8"/>
  <c r="H65" i="8"/>
  <c r="L63" i="8"/>
  <c r="K63" i="8"/>
  <c r="J63" i="8"/>
  <c r="I63" i="8"/>
  <c r="H63" i="8"/>
  <c r="L59" i="8"/>
  <c r="K59" i="8"/>
  <c r="J59" i="8"/>
  <c r="I59" i="8"/>
  <c r="H59" i="8"/>
  <c r="L58" i="8"/>
  <c r="K58" i="8"/>
  <c r="J58" i="8"/>
  <c r="I58" i="8"/>
  <c r="H58" i="8"/>
  <c r="G58" i="8"/>
  <c r="L55" i="8"/>
  <c r="K55" i="8"/>
  <c r="J55" i="8"/>
  <c r="I55" i="8"/>
  <c r="H55" i="8"/>
  <c r="L54" i="8"/>
  <c r="K54" i="8"/>
  <c r="J54" i="8"/>
  <c r="I54" i="8"/>
  <c r="H54" i="8"/>
  <c r="L53" i="8"/>
  <c r="K53" i="8"/>
  <c r="J53" i="8"/>
  <c r="I53" i="8"/>
  <c r="H53" i="8"/>
  <c r="L51" i="8"/>
  <c r="K51" i="8"/>
  <c r="J51" i="8"/>
  <c r="I51" i="8"/>
  <c r="H51" i="8"/>
  <c r="L49" i="8"/>
  <c r="K49" i="8"/>
  <c r="J49" i="8"/>
  <c r="I49" i="8"/>
  <c r="H49" i="8"/>
  <c r="L48" i="8"/>
  <c r="K48" i="8"/>
  <c r="J48" i="8"/>
  <c r="I48" i="8"/>
  <c r="H48" i="8"/>
  <c r="L47" i="8"/>
  <c r="K47" i="8"/>
  <c r="J47" i="8"/>
  <c r="I47" i="8"/>
  <c r="H47" i="8"/>
  <c r="L46" i="8"/>
  <c r="K46" i="8"/>
  <c r="J46" i="8"/>
  <c r="I46" i="8"/>
  <c r="H46" i="8"/>
  <c r="L45" i="8"/>
  <c r="L44" i="8"/>
  <c r="K44" i="8"/>
  <c r="J44" i="8"/>
  <c r="I44" i="8"/>
  <c r="H44" i="8"/>
  <c r="L42" i="8"/>
  <c r="K42" i="8"/>
  <c r="J42" i="8"/>
  <c r="I42" i="8"/>
  <c r="H42" i="8"/>
  <c r="L41" i="8"/>
  <c r="K41" i="8"/>
  <c r="J41" i="8"/>
  <c r="I41" i="8"/>
  <c r="H41" i="8"/>
  <c r="L40" i="8"/>
  <c r="K40" i="8"/>
  <c r="J40" i="8"/>
  <c r="I40" i="8"/>
  <c r="H40" i="8"/>
  <c r="L38" i="8"/>
  <c r="K38" i="8"/>
  <c r="J38" i="8"/>
  <c r="I38" i="8"/>
  <c r="H38" i="8"/>
  <c r="L37" i="8"/>
  <c r="K37" i="8"/>
  <c r="J37" i="8"/>
  <c r="I37" i="8"/>
  <c r="H37" i="8"/>
  <c r="L36" i="8"/>
  <c r="K36" i="8"/>
  <c r="J36" i="8"/>
  <c r="I36" i="8"/>
  <c r="H36" i="8"/>
  <c r="L35" i="8"/>
  <c r="K35" i="8"/>
  <c r="J35" i="8"/>
  <c r="I35" i="8"/>
  <c r="H35" i="8"/>
  <c r="L34" i="8"/>
  <c r="K34" i="8"/>
  <c r="J34" i="8"/>
  <c r="I34" i="8"/>
  <c r="H34" i="8"/>
  <c r="L33" i="8"/>
  <c r="K33" i="8"/>
  <c r="J33" i="8"/>
  <c r="I33" i="8"/>
  <c r="H33" i="8"/>
  <c r="L32" i="8"/>
  <c r="K32" i="8"/>
  <c r="J32" i="8"/>
  <c r="I32" i="8"/>
  <c r="H32" i="8"/>
  <c r="L31" i="8"/>
  <c r="K31" i="8"/>
  <c r="J31" i="8"/>
  <c r="I31" i="8"/>
  <c r="H31" i="8"/>
  <c r="L30" i="8"/>
  <c r="K30" i="8"/>
  <c r="J30" i="8"/>
  <c r="I30" i="8"/>
  <c r="H30" i="8"/>
  <c r="L29" i="8"/>
  <c r="K29" i="8"/>
  <c r="J29" i="8"/>
  <c r="I29" i="8"/>
  <c r="H29" i="8"/>
  <c r="L28" i="8"/>
  <c r="K28" i="8"/>
  <c r="J28" i="8"/>
  <c r="I28" i="8"/>
  <c r="H28" i="8"/>
  <c r="L27" i="8"/>
  <c r="K27" i="8"/>
  <c r="J27" i="8"/>
  <c r="I27" i="8"/>
  <c r="H27" i="8"/>
  <c r="L26" i="8"/>
  <c r="K26" i="8"/>
  <c r="J26" i="8"/>
  <c r="I26" i="8"/>
  <c r="H26" i="8"/>
  <c r="AJ24" i="8"/>
  <c r="K24" i="8" s="1"/>
  <c r="L23" i="8"/>
  <c r="K23" i="8"/>
  <c r="J23" i="8"/>
  <c r="I23" i="8"/>
  <c r="H23" i="8"/>
  <c r="L22" i="8"/>
  <c r="K22" i="8"/>
  <c r="J22" i="8"/>
  <c r="I22" i="8"/>
  <c r="H22" i="8"/>
  <c r="L21" i="8"/>
  <c r="K21" i="8"/>
  <c r="J21" i="8"/>
  <c r="I21" i="8"/>
  <c r="H21" i="8"/>
  <c r="L18" i="8"/>
  <c r="K18" i="8"/>
  <c r="J18" i="8"/>
  <c r="I18" i="8"/>
  <c r="H18" i="8"/>
  <c r="L17" i="8"/>
  <c r="K17" i="8"/>
  <c r="J17" i="8"/>
  <c r="I17" i="8"/>
  <c r="H17" i="8"/>
  <c r="L15" i="8"/>
  <c r="K15" i="8"/>
  <c r="J15" i="8"/>
  <c r="I15" i="8"/>
  <c r="H15" i="8"/>
  <c r="L14" i="8"/>
  <c r="K14" i="8"/>
  <c r="J14" i="8"/>
  <c r="I14" i="8"/>
  <c r="H14" i="8"/>
  <c r="X12" i="8"/>
  <c r="I12" i="8" s="1"/>
  <c r="L10" i="8"/>
  <c r="K10" i="8"/>
  <c r="J10" i="8"/>
  <c r="I10" i="8"/>
  <c r="H10" i="8"/>
  <c r="D9" i="8"/>
  <c r="L8" i="8"/>
  <c r="K8" i="8"/>
  <c r="J8" i="8"/>
  <c r="I8" i="8"/>
  <c r="H8" i="8"/>
  <c r="D8" i="8"/>
  <c r="L7" i="8"/>
  <c r="K7" i="8"/>
  <c r="J7" i="8"/>
  <c r="I7" i="8"/>
  <c r="H7" i="8"/>
  <c r="D7" i="8"/>
  <c r="L6" i="8"/>
  <c r="K6" i="8"/>
  <c r="J6" i="8"/>
  <c r="I6" i="8"/>
  <c r="H6" i="8"/>
  <c r="D6" i="8"/>
  <c r="K78" i="5"/>
  <c r="J78" i="5"/>
  <c r="I78" i="5"/>
  <c r="H78" i="5"/>
  <c r="L226" i="5"/>
  <c r="L224" i="5"/>
  <c r="L223" i="5"/>
  <c r="L219" i="5"/>
  <c r="L216" i="5"/>
  <c r="L215" i="5"/>
  <c r="L214" i="5"/>
  <c r="L213" i="5"/>
  <c r="L211" i="5"/>
  <c r="L210" i="5"/>
  <c r="L208" i="5"/>
  <c r="L207" i="5"/>
  <c r="L206" i="5"/>
  <c r="L205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1" i="5"/>
  <c r="L180" i="5"/>
  <c r="L179" i="5"/>
  <c r="L178" i="5"/>
  <c r="L175" i="5"/>
  <c r="L173" i="5"/>
  <c r="L170" i="5"/>
  <c r="L165" i="5"/>
  <c r="L162" i="5"/>
  <c r="L161" i="5"/>
  <c r="L160" i="5"/>
  <c r="L159" i="5"/>
  <c r="L158" i="5"/>
  <c r="L157" i="5"/>
  <c r="L156" i="5"/>
  <c r="L152" i="5"/>
  <c r="L151" i="5"/>
  <c r="L150" i="5"/>
  <c r="L148" i="5"/>
  <c r="L147" i="5"/>
  <c r="L146" i="5"/>
  <c r="L145" i="5"/>
  <c r="L144" i="5"/>
  <c r="L142" i="5"/>
  <c r="L141" i="5"/>
  <c r="L138" i="5"/>
  <c r="L137" i="5"/>
  <c r="L135" i="5"/>
  <c r="L128" i="5"/>
  <c r="L127" i="5"/>
  <c r="L125" i="5"/>
  <c r="L124" i="5"/>
  <c r="L123" i="5"/>
  <c r="L121" i="5"/>
  <c r="L117" i="5"/>
  <c r="L116" i="5"/>
  <c r="L113" i="5"/>
  <c r="L112" i="5"/>
  <c r="L111" i="5"/>
  <c r="L110" i="5"/>
  <c r="L109" i="5"/>
  <c r="L108" i="5"/>
  <c r="L107" i="5"/>
  <c r="L105" i="5"/>
  <c r="L104" i="5"/>
  <c r="L97" i="5"/>
  <c r="L96" i="5"/>
  <c r="L94" i="5"/>
  <c r="L93" i="5"/>
  <c r="L92" i="5"/>
  <c r="L89" i="5"/>
  <c r="L88" i="5"/>
  <c r="L87" i="5"/>
  <c r="L86" i="5"/>
  <c r="L85" i="5"/>
  <c r="L83" i="5"/>
  <c r="L81" i="5"/>
  <c r="L80" i="5"/>
  <c r="L79" i="5"/>
  <c r="L78" i="5"/>
  <c r="L75" i="5"/>
  <c r="L72" i="5"/>
  <c r="L65" i="5"/>
  <c r="L63" i="5"/>
  <c r="L59" i="5"/>
  <c r="L58" i="5"/>
  <c r="L55" i="5"/>
  <c r="L54" i="5"/>
  <c r="L53" i="5"/>
  <c r="L51" i="5"/>
  <c r="L49" i="5"/>
  <c r="L48" i="5"/>
  <c r="L47" i="5"/>
  <c r="L46" i="5"/>
  <c r="L44" i="5"/>
  <c r="L41" i="5"/>
  <c r="L40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3" i="5"/>
  <c r="L22" i="5"/>
  <c r="L21" i="5"/>
  <c r="L18" i="5"/>
  <c r="L17" i="5"/>
  <c r="L15" i="5"/>
  <c r="L14" i="5"/>
  <c r="L10" i="5"/>
  <c r="L8" i="5"/>
  <c r="L7" i="5"/>
  <c r="L6" i="5"/>
  <c r="I9" i="1"/>
  <c r="K6" i="5"/>
  <c r="G58" i="5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7" i="7"/>
  <c r="AO8" i="7"/>
  <c r="AP8" i="7"/>
  <c r="AQ8" i="7"/>
  <c r="AR8" i="7"/>
  <c r="AS8" i="7"/>
  <c r="AT8" i="7"/>
  <c r="AO9" i="7"/>
  <c r="AP9" i="7"/>
  <c r="AQ9" i="7"/>
  <c r="AR9" i="7"/>
  <c r="AS9" i="7"/>
  <c r="AT9" i="7"/>
  <c r="AO10" i="7"/>
  <c r="AP10" i="7"/>
  <c r="AQ10" i="7"/>
  <c r="AR10" i="7"/>
  <c r="AS10" i="7"/>
  <c r="AT10" i="7"/>
  <c r="AO11" i="7"/>
  <c r="AP11" i="7"/>
  <c r="AQ11" i="7"/>
  <c r="AR11" i="7"/>
  <c r="AS11" i="7"/>
  <c r="AT11" i="7"/>
  <c r="AO12" i="7"/>
  <c r="AP12" i="7"/>
  <c r="AQ12" i="7"/>
  <c r="AR12" i="7"/>
  <c r="AS12" i="7"/>
  <c r="AT12" i="7"/>
  <c r="AO13" i="7"/>
  <c r="AP13" i="7"/>
  <c r="AQ13" i="7"/>
  <c r="AR13" i="7"/>
  <c r="AS13" i="7"/>
  <c r="AT13" i="7"/>
  <c r="AO14" i="7"/>
  <c r="AP14" i="7"/>
  <c r="AQ14" i="7"/>
  <c r="AR14" i="7"/>
  <c r="AS14" i="7"/>
  <c r="AT14" i="7"/>
  <c r="AO15" i="7"/>
  <c r="AP15" i="7"/>
  <c r="AQ15" i="7"/>
  <c r="AR15" i="7"/>
  <c r="AS15" i="7"/>
  <c r="AT15" i="7"/>
  <c r="AO16" i="7"/>
  <c r="AP16" i="7"/>
  <c r="AQ16" i="7"/>
  <c r="AR16" i="7"/>
  <c r="AS16" i="7"/>
  <c r="AT16" i="7"/>
  <c r="AO17" i="7"/>
  <c r="AP17" i="7"/>
  <c r="AQ17" i="7"/>
  <c r="AR17" i="7"/>
  <c r="AS17" i="7"/>
  <c r="AT17" i="7"/>
  <c r="AO18" i="7"/>
  <c r="AP18" i="7"/>
  <c r="AQ18" i="7"/>
  <c r="AR18" i="7"/>
  <c r="AS18" i="7"/>
  <c r="AT18" i="7"/>
  <c r="AO19" i="7"/>
  <c r="AP19" i="7"/>
  <c r="AQ19" i="7"/>
  <c r="AR19" i="7"/>
  <c r="AS19" i="7"/>
  <c r="AT19" i="7"/>
  <c r="AO20" i="7"/>
  <c r="AP20" i="7"/>
  <c r="AQ20" i="7"/>
  <c r="AR20" i="7"/>
  <c r="AS20" i="7"/>
  <c r="AT20" i="7"/>
  <c r="AO21" i="7"/>
  <c r="AP21" i="7"/>
  <c r="AQ21" i="7"/>
  <c r="AR21" i="7"/>
  <c r="AS21" i="7"/>
  <c r="AT21" i="7"/>
  <c r="AO22" i="7"/>
  <c r="AP22" i="7"/>
  <c r="AQ22" i="7"/>
  <c r="AR22" i="7"/>
  <c r="AS22" i="7"/>
  <c r="AT22" i="7"/>
  <c r="AO23" i="7"/>
  <c r="AP23" i="7"/>
  <c r="AQ23" i="7"/>
  <c r="AR23" i="7"/>
  <c r="AS23" i="7"/>
  <c r="AT23" i="7"/>
  <c r="AO24" i="7"/>
  <c r="AP24" i="7"/>
  <c r="AQ24" i="7"/>
  <c r="AR24" i="7"/>
  <c r="AS24" i="7"/>
  <c r="AT24" i="7"/>
  <c r="AO25" i="7"/>
  <c r="AP25" i="7"/>
  <c r="AQ25" i="7"/>
  <c r="AR25" i="7"/>
  <c r="AS25" i="7"/>
  <c r="AT25" i="7"/>
  <c r="AO26" i="7"/>
  <c r="AP26" i="7"/>
  <c r="AQ26" i="7"/>
  <c r="AR26" i="7"/>
  <c r="AS26" i="7"/>
  <c r="AT26" i="7"/>
  <c r="AO27" i="7"/>
  <c r="AP27" i="7"/>
  <c r="AQ27" i="7"/>
  <c r="AR27" i="7"/>
  <c r="AS27" i="7"/>
  <c r="AT27" i="7"/>
  <c r="AO28" i="7"/>
  <c r="AP28" i="7"/>
  <c r="AQ28" i="7"/>
  <c r="AR28" i="7"/>
  <c r="AS28" i="7"/>
  <c r="AT28" i="7"/>
  <c r="AO29" i="7"/>
  <c r="AP29" i="7"/>
  <c r="AQ29" i="7"/>
  <c r="AR29" i="7"/>
  <c r="AS29" i="7"/>
  <c r="AT29" i="7"/>
  <c r="AO30" i="7"/>
  <c r="AP30" i="7"/>
  <c r="AQ30" i="7"/>
  <c r="AR30" i="7"/>
  <c r="AS30" i="7"/>
  <c r="AT30" i="7"/>
  <c r="AO31" i="7"/>
  <c r="AP31" i="7"/>
  <c r="AQ31" i="7"/>
  <c r="AR31" i="7"/>
  <c r="AS31" i="7"/>
  <c r="AT31" i="7"/>
  <c r="AO32" i="7"/>
  <c r="AP32" i="7"/>
  <c r="AQ32" i="7"/>
  <c r="AR32" i="7"/>
  <c r="AS32" i="7"/>
  <c r="AT32" i="7"/>
  <c r="AO33" i="7"/>
  <c r="AP33" i="7"/>
  <c r="AQ33" i="7"/>
  <c r="AR33" i="7"/>
  <c r="AS33" i="7"/>
  <c r="AT33" i="7"/>
  <c r="AO34" i="7"/>
  <c r="AP34" i="7"/>
  <c r="AQ34" i="7"/>
  <c r="AR34" i="7"/>
  <c r="AS34" i="7"/>
  <c r="AT34" i="7"/>
  <c r="AO35" i="7"/>
  <c r="AP35" i="7"/>
  <c r="AQ35" i="7"/>
  <c r="AR35" i="7"/>
  <c r="AS35" i="7"/>
  <c r="AT35" i="7"/>
  <c r="AO36" i="7"/>
  <c r="AP36" i="7"/>
  <c r="AQ36" i="7"/>
  <c r="AR36" i="7"/>
  <c r="AS36" i="7"/>
  <c r="AT36" i="7"/>
  <c r="AO37" i="7"/>
  <c r="AP37" i="7"/>
  <c r="AQ37" i="7"/>
  <c r="AR37" i="7"/>
  <c r="AS37" i="7"/>
  <c r="AT37" i="7"/>
  <c r="AO38" i="7"/>
  <c r="AP38" i="7"/>
  <c r="AQ38" i="7"/>
  <c r="AR38" i="7"/>
  <c r="AS38" i="7"/>
  <c r="AT38" i="7"/>
  <c r="AO39" i="7"/>
  <c r="AP39" i="7"/>
  <c r="AQ39" i="7"/>
  <c r="AR39" i="7"/>
  <c r="AS39" i="7"/>
  <c r="AT39" i="7"/>
  <c r="AO40" i="7"/>
  <c r="AP40" i="7"/>
  <c r="AQ40" i="7"/>
  <c r="AR40" i="7"/>
  <c r="AS40" i="7"/>
  <c r="AT40" i="7"/>
  <c r="AO41" i="7"/>
  <c r="AP41" i="7"/>
  <c r="AQ41" i="7"/>
  <c r="AR41" i="7"/>
  <c r="AS41" i="7"/>
  <c r="AT41" i="7"/>
  <c r="AO42" i="7"/>
  <c r="AP42" i="7"/>
  <c r="AQ42" i="7"/>
  <c r="AR42" i="7"/>
  <c r="AS42" i="7"/>
  <c r="AT42" i="7"/>
  <c r="AO43" i="7"/>
  <c r="AP43" i="7"/>
  <c r="AQ43" i="7"/>
  <c r="AR43" i="7"/>
  <c r="AS43" i="7"/>
  <c r="AT43" i="7"/>
  <c r="AO44" i="7"/>
  <c r="AP44" i="7"/>
  <c r="AQ44" i="7"/>
  <c r="AR44" i="7"/>
  <c r="AS44" i="7"/>
  <c r="AT44" i="7"/>
  <c r="AO45" i="7"/>
  <c r="AP45" i="7"/>
  <c r="AQ45" i="7"/>
  <c r="AR45" i="7"/>
  <c r="AS45" i="7"/>
  <c r="AT45" i="7"/>
  <c r="AO46" i="7"/>
  <c r="AP46" i="7"/>
  <c r="AQ46" i="7"/>
  <c r="AR46" i="7"/>
  <c r="AS46" i="7"/>
  <c r="AT46" i="7"/>
  <c r="AO47" i="7"/>
  <c r="AP47" i="7"/>
  <c r="AQ47" i="7"/>
  <c r="AR47" i="7"/>
  <c r="AS47" i="7"/>
  <c r="AT47" i="7"/>
  <c r="AO48" i="7"/>
  <c r="AP48" i="7"/>
  <c r="AQ48" i="7"/>
  <c r="AR48" i="7"/>
  <c r="AS48" i="7"/>
  <c r="AT48" i="7"/>
  <c r="AO49" i="7"/>
  <c r="AP49" i="7"/>
  <c r="AQ49" i="7"/>
  <c r="AR49" i="7"/>
  <c r="AS49" i="7"/>
  <c r="AT49" i="7"/>
  <c r="AO50" i="7"/>
  <c r="AP50" i="7"/>
  <c r="AQ50" i="7"/>
  <c r="AR50" i="7"/>
  <c r="AS50" i="7"/>
  <c r="AT50" i="7"/>
  <c r="AO51" i="7"/>
  <c r="AP51" i="7"/>
  <c r="AQ51" i="7"/>
  <c r="AR51" i="7"/>
  <c r="AS51" i="7"/>
  <c r="AT51" i="7"/>
  <c r="AO52" i="7"/>
  <c r="AP52" i="7"/>
  <c r="AQ52" i="7"/>
  <c r="AR52" i="7"/>
  <c r="AS52" i="7"/>
  <c r="AT52" i="7"/>
  <c r="AO53" i="7"/>
  <c r="AP53" i="7"/>
  <c r="AQ53" i="7"/>
  <c r="AR53" i="7"/>
  <c r="AS53" i="7"/>
  <c r="AT53" i="7"/>
  <c r="AO54" i="7"/>
  <c r="AP54" i="7"/>
  <c r="AQ54" i="7"/>
  <c r="AR54" i="7"/>
  <c r="AS54" i="7"/>
  <c r="AT54" i="7"/>
  <c r="AO55" i="7"/>
  <c r="AP55" i="7"/>
  <c r="AQ55" i="7"/>
  <c r="AR55" i="7"/>
  <c r="AS55" i="7"/>
  <c r="AT55" i="7"/>
  <c r="AO56" i="7"/>
  <c r="AP56" i="7"/>
  <c r="AQ56" i="7"/>
  <c r="AR56" i="7"/>
  <c r="AS56" i="7"/>
  <c r="AT56" i="7"/>
  <c r="AO57" i="7"/>
  <c r="AP57" i="7"/>
  <c r="AQ57" i="7"/>
  <c r="AR57" i="7"/>
  <c r="AS57" i="7"/>
  <c r="AT57" i="7"/>
  <c r="AO58" i="7"/>
  <c r="AP58" i="7"/>
  <c r="AQ58" i="7"/>
  <c r="AR58" i="7"/>
  <c r="AS58" i="7"/>
  <c r="AT58" i="7"/>
  <c r="AO59" i="7"/>
  <c r="AP59" i="7"/>
  <c r="AQ59" i="7"/>
  <c r="AR59" i="7"/>
  <c r="AS59" i="7"/>
  <c r="AT59" i="7"/>
  <c r="AO60" i="7"/>
  <c r="AP60" i="7"/>
  <c r="AQ60" i="7"/>
  <c r="AR60" i="7"/>
  <c r="AS60" i="7"/>
  <c r="AT60" i="7"/>
  <c r="AO61" i="7"/>
  <c r="AP61" i="7"/>
  <c r="AQ61" i="7"/>
  <c r="AR61" i="7"/>
  <c r="AS61" i="7"/>
  <c r="AT61" i="7"/>
  <c r="AO62" i="7"/>
  <c r="AP62" i="7"/>
  <c r="AQ62" i="7"/>
  <c r="AR62" i="7"/>
  <c r="AS62" i="7"/>
  <c r="AT62" i="7"/>
  <c r="AT7" i="7"/>
  <c r="AS7" i="7"/>
  <c r="AR7" i="7"/>
  <c r="AQ7" i="7"/>
  <c r="AP7" i="7"/>
  <c r="AO7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AJ24" i="5"/>
  <c r="K24" i="5" s="1"/>
  <c r="D9" i="5"/>
  <c r="D6" i="5"/>
  <c r="X12" i="5"/>
  <c r="D8" i="5"/>
  <c r="D7" i="5"/>
  <c r="G9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33" i="1"/>
  <c r="L42" i="5"/>
  <c r="L129" i="5"/>
  <c r="L166" i="5"/>
  <c r="L66" i="5"/>
  <c r="L217" i="5"/>
  <c r="L45" i="5"/>
  <c r="D10" i="1"/>
  <c r="F10" i="1"/>
  <c r="G10" i="1"/>
  <c r="I10" i="1"/>
  <c r="D11" i="1"/>
  <c r="F11" i="1"/>
  <c r="G11" i="1"/>
  <c r="I11" i="1"/>
  <c r="D12" i="1"/>
  <c r="F12" i="1"/>
  <c r="G12" i="1"/>
  <c r="I12" i="1"/>
  <c r="D13" i="1"/>
  <c r="F13" i="1"/>
  <c r="G13" i="1"/>
  <c r="I13" i="1"/>
  <c r="D14" i="1"/>
  <c r="F14" i="1"/>
  <c r="G14" i="1"/>
  <c r="I14" i="1"/>
  <c r="D15" i="1"/>
  <c r="F15" i="1"/>
  <c r="G15" i="1"/>
  <c r="I15" i="1"/>
  <c r="D16" i="1"/>
  <c r="F16" i="1"/>
  <c r="G16" i="1"/>
  <c r="I16" i="1"/>
  <c r="D17" i="1"/>
  <c r="F17" i="1"/>
  <c r="G17" i="1"/>
  <c r="I17" i="1"/>
  <c r="D18" i="1"/>
  <c r="F18" i="1"/>
  <c r="G18" i="1"/>
  <c r="I18" i="1"/>
  <c r="D19" i="1"/>
  <c r="F19" i="1"/>
  <c r="G19" i="1"/>
  <c r="I19" i="1"/>
  <c r="D20" i="1"/>
  <c r="F20" i="1"/>
  <c r="G20" i="1"/>
  <c r="I20" i="1"/>
  <c r="D21" i="1"/>
  <c r="F21" i="1"/>
  <c r="G21" i="1"/>
  <c r="I21" i="1"/>
  <c r="D22" i="1"/>
  <c r="F22" i="1"/>
  <c r="G22" i="1"/>
  <c r="I22" i="1"/>
  <c r="D23" i="1"/>
  <c r="F23" i="1"/>
  <c r="G23" i="1"/>
  <c r="I23" i="1"/>
  <c r="D24" i="1"/>
  <c r="F24" i="1"/>
  <c r="G24" i="1"/>
  <c r="I24" i="1"/>
  <c r="D25" i="1"/>
  <c r="F25" i="1"/>
  <c r="G25" i="1"/>
  <c r="I25" i="1"/>
  <c r="D26" i="1"/>
  <c r="F26" i="1"/>
  <c r="G26" i="1"/>
  <c r="I26" i="1"/>
  <c r="D27" i="1"/>
  <c r="F27" i="1"/>
  <c r="G27" i="1"/>
  <c r="I27" i="1"/>
  <c r="D28" i="1"/>
  <c r="F28" i="1"/>
  <c r="G28" i="1"/>
  <c r="I28" i="1"/>
  <c r="D29" i="1"/>
  <c r="F29" i="1"/>
  <c r="G29" i="1"/>
  <c r="I29" i="1"/>
  <c r="D30" i="1"/>
  <c r="F30" i="1"/>
  <c r="G30" i="1"/>
  <c r="I30" i="1"/>
  <c r="D31" i="1"/>
  <c r="F31" i="1"/>
  <c r="G31" i="1"/>
  <c r="I31" i="1"/>
  <c r="D32" i="1"/>
  <c r="F32" i="1"/>
  <c r="G32" i="1"/>
  <c r="I32" i="1"/>
  <c r="F33" i="1"/>
  <c r="G33" i="1"/>
  <c r="I33" i="1"/>
  <c r="D34" i="1"/>
  <c r="F34" i="1"/>
  <c r="G34" i="1"/>
  <c r="I34" i="1"/>
  <c r="D35" i="1"/>
  <c r="F35" i="1"/>
  <c r="G35" i="1"/>
  <c r="I35" i="1"/>
  <c r="D36" i="1"/>
  <c r="F36" i="1"/>
  <c r="G36" i="1"/>
  <c r="I36" i="1"/>
  <c r="D37" i="1"/>
  <c r="F37" i="1"/>
  <c r="G37" i="1"/>
  <c r="I37" i="1"/>
  <c r="D38" i="1"/>
  <c r="F38" i="1"/>
  <c r="G38" i="1"/>
  <c r="I38" i="1"/>
  <c r="D39" i="1"/>
  <c r="F39" i="1"/>
  <c r="G39" i="1"/>
  <c r="I39" i="1"/>
  <c r="D40" i="1"/>
  <c r="F40" i="1"/>
  <c r="G40" i="1"/>
  <c r="I40" i="1"/>
  <c r="D41" i="1"/>
  <c r="F41" i="1"/>
  <c r="G41" i="1"/>
  <c r="I41" i="1"/>
  <c r="D42" i="1"/>
  <c r="F42" i="1"/>
  <c r="G42" i="1"/>
  <c r="I42" i="1"/>
  <c r="D43" i="1"/>
  <c r="F43" i="1"/>
  <c r="G43" i="1"/>
  <c r="I43" i="1"/>
  <c r="D44" i="1"/>
  <c r="F44" i="1"/>
  <c r="G44" i="1"/>
  <c r="I44" i="1"/>
  <c r="D45" i="1"/>
  <c r="F45" i="1"/>
  <c r="G45" i="1"/>
  <c r="I45" i="1"/>
  <c r="D46" i="1"/>
  <c r="F46" i="1"/>
  <c r="G46" i="1"/>
  <c r="I46" i="1"/>
  <c r="D47" i="1"/>
  <c r="F47" i="1"/>
  <c r="G47" i="1"/>
  <c r="I47" i="1"/>
  <c r="D48" i="1"/>
  <c r="F48" i="1"/>
  <c r="G48" i="1"/>
  <c r="I48" i="1"/>
  <c r="D49" i="1"/>
  <c r="F49" i="1"/>
  <c r="G49" i="1"/>
  <c r="I49" i="1"/>
  <c r="D50" i="1"/>
  <c r="F50" i="1"/>
  <c r="G50" i="1"/>
  <c r="I50" i="1"/>
  <c r="D51" i="1"/>
  <c r="F51" i="1"/>
  <c r="G51" i="1"/>
  <c r="I51" i="1"/>
  <c r="D52" i="1"/>
  <c r="F52" i="1"/>
  <c r="G52" i="1"/>
  <c r="I52" i="1"/>
  <c r="D53" i="1"/>
  <c r="F53" i="1"/>
  <c r="G53" i="1"/>
  <c r="I53" i="1"/>
  <c r="D54" i="1"/>
  <c r="F54" i="1"/>
  <c r="G54" i="1"/>
  <c r="I54" i="1"/>
  <c r="D55" i="1"/>
  <c r="F55" i="1"/>
  <c r="G55" i="1"/>
  <c r="I55" i="1"/>
  <c r="D56" i="1"/>
  <c r="F56" i="1"/>
  <c r="G56" i="1"/>
  <c r="I56" i="1"/>
  <c r="D57" i="1"/>
  <c r="F57" i="1"/>
  <c r="G57" i="1"/>
  <c r="I57" i="1"/>
  <c r="D58" i="1"/>
  <c r="F58" i="1"/>
  <c r="G58" i="1"/>
  <c r="I58" i="1"/>
  <c r="D59" i="1"/>
  <c r="F59" i="1"/>
  <c r="G59" i="1"/>
  <c r="I59" i="1"/>
  <c r="D60" i="1"/>
  <c r="F60" i="1"/>
  <c r="G60" i="1"/>
  <c r="I60" i="1"/>
  <c r="D61" i="1"/>
  <c r="F61" i="1"/>
  <c r="G61" i="1"/>
  <c r="I61" i="1"/>
  <c r="D62" i="1"/>
  <c r="F62" i="1"/>
  <c r="G62" i="1"/>
  <c r="I62" i="1"/>
  <c r="D63" i="1"/>
  <c r="F63" i="1"/>
  <c r="G63" i="1"/>
  <c r="I63" i="1"/>
  <c r="D64" i="1"/>
  <c r="F64" i="1"/>
  <c r="G64" i="1"/>
  <c r="I64" i="1"/>
  <c r="D9" i="1"/>
  <c r="F9" i="1"/>
  <c r="K12" i="5" l="1"/>
  <c r="H12" i="5"/>
  <c r="I12" i="5"/>
  <c r="I24" i="5"/>
  <c r="H24" i="5"/>
  <c r="J12" i="5"/>
  <c r="J24" i="5"/>
  <c r="L24" i="8"/>
  <c r="J12" i="8"/>
  <c r="I24" i="8"/>
  <c r="K12" i="8"/>
  <c r="H24" i="8"/>
  <c r="H12" i="8"/>
  <c r="L12" i="8"/>
  <c r="J24" i="8"/>
  <c r="L24" i="5"/>
  <c r="L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tc={EE94F41B-D57D-4A65-8B6E-337A94CF7F32}</author>
  </authors>
  <commentList>
    <comment ref="M165" authorId="0" shapeId="0" xr:uid="{EE94F41B-D57D-4A65-8B6E-337A94CF7F32}">
      <text>
        <t>[Pripomba v niti]
Vaša različica programa Excel dovoljuje branje te pripombe v niti, vendar pa bodo vse spremembe odstranjene, če bo datoteka odprta v novejši različici programa Excel. Več informacij: https://go.microsoft.com/fwlink/?linkid=870924.
Pripomba:
    2,5 - 3,5
Odgovor:
    3A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tc={F8AA3CB6-4C42-4449-A5B3-018266DA0CD6}</author>
  </authors>
  <commentList>
    <comment ref="M165" authorId="0" shapeId="0" xr:uid="{F8AA3CB6-4C42-4449-A5B3-018266DA0CD6}">
      <text>
        <t>[Pripomba v niti]
Vaša različica programa Excel dovoljuje branje te pripombe v niti, vendar pa bodo vse spremembe odstranjene, če bo datoteka odprta v novejši različici programa Excel. Več informacij: https://go.microsoft.com/fwlink/?linkid=870924.
Pripomba:
    2,5 - 3,5
Odgovor:
    3A</t>
      </text>
    </comment>
  </commentList>
</comments>
</file>

<file path=xl/sharedStrings.xml><?xml version="1.0" encoding="utf-8"?>
<sst xmlns="http://schemas.openxmlformats.org/spreadsheetml/2006/main" count="2130" uniqueCount="355">
  <si>
    <t>Minimum training durations</t>
  </si>
  <si>
    <t>Speciality in Annex V</t>
  </si>
  <si>
    <t>Annex V minimum training</t>
  </si>
  <si>
    <t>Country minimum</t>
  </si>
  <si>
    <t>Country maximum</t>
  </si>
  <si>
    <t>Country average</t>
  </si>
  <si>
    <t>Country median</t>
  </si>
  <si>
    <t>Number of countries for recognition</t>
  </si>
  <si>
    <t>Slovenia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</si>
  <si>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</si>
  <si>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</si>
  <si>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</si>
  <si>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</si>
  <si>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</si>
  <si>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</si>
  <si>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</si>
  <si>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</si>
  <si>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</si>
  <si>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</si>
  <si>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</si>
  <si>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</si>
  <si>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</si>
  <si>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</si>
  <si>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</si>
  <si>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</si>
  <si>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</si>
  <si>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</si>
  <si>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</si>
  <si>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</si>
  <si>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</si>
  <si>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</si>
  <si>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</si>
  <si>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</si>
  <si>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</si>
  <si>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</si>
  <si>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Iceland</t>
  </si>
  <si>
    <t>Liechtenstein</t>
  </si>
  <si>
    <t>Norway</t>
  </si>
  <si>
    <t>Switzerland</t>
  </si>
  <si>
    <t>United Kingdom</t>
  </si>
  <si>
    <t>Accident and emergency medicine</t>
  </si>
  <si>
    <t>Allergology</t>
  </si>
  <si>
    <t>Anaesthetics</t>
  </si>
  <si>
    <t>Biological chemistry</t>
  </si>
  <si>
    <t>Biological haematology</t>
  </si>
  <si>
    <t>Cardiac surgery</t>
  </si>
  <si>
    <t>Cardiology</t>
  </si>
  <si>
    <t>Child psychiatry</t>
  </si>
  <si>
    <t>Clinical biology</t>
  </si>
  <si>
    <t>Clinical neurophysiology</t>
  </si>
  <si>
    <t>Communicable diseases</t>
  </si>
  <si>
    <t>Community medicine</t>
  </si>
  <si>
    <t>Dental, oral and maxillo-facial surgery (basic medical and dental training)</t>
  </si>
  <si>
    <t>Dermatology</t>
  </si>
  <si>
    <t>Dermato-venereology</t>
  </si>
  <si>
    <t>Diagnostic radiology</t>
  </si>
  <si>
    <t>Endocrinology</t>
  </si>
  <si>
    <t>Gastroenterological surgery</t>
  </si>
  <si>
    <t>Gastroenterology</t>
  </si>
  <si>
    <t>General (internal) medicine</t>
  </si>
  <si>
    <t>General Haematology</t>
  </si>
  <si>
    <t>General surgery</t>
  </si>
  <si>
    <t>Geriatrics</t>
  </si>
  <si>
    <t>Immunology</t>
  </si>
  <si>
    <t>Maxillo-facial surgery (basic medical training)</t>
  </si>
  <si>
    <t>Medical genetics</t>
  </si>
  <si>
    <t>Medical oncology</t>
  </si>
  <si>
    <t>Microbiology-bacteriology</t>
  </si>
  <si>
    <t>Neurological surgery</t>
  </si>
  <si>
    <t>Neurology</t>
  </si>
  <si>
    <t>Neuropsychiatry</t>
  </si>
  <si>
    <t>Nuclear medicine</t>
  </si>
  <si>
    <t>Obstetrics and Gynaecology</t>
  </si>
  <si>
    <t>Occupational medicine</t>
  </si>
  <si>
    <t>Ophthalmology</t>
  </si>
  <si>
    <t>Orthopaedics</t>
  </si>
  <si>
    <t>Otorhinolaryngology</t>
  </si>
  <si>
    <t>Paediatric surgery</t>
  </si>
  <si>
    <t>Paediatrics</t>
  </si>
  <si>
    <t>Pathological anatomy</t>
  </si>
  <si>
    <t>Pharmacology</t>
  </si>
  <si>
    <t>Physiotherapy</t>
  </si>
  <si>
    <t>Plastic surgery</t>
  </si>
  <si>
    <t>Psychiatry</t>
  </si>
  <si>
    <t>Radiology</t>
  </si>
  <si>
    <t>Radiotherapy</t>
  </si>
  <si>
    <t>Renal diseases</t>
  </si>
  <si>
    <t>Respiratory medicine</t>
  </si>
  <si>
    <t>Rheumatology</t>
  </si>
  <si>
    <t>Sports medicine</t>
  </si>
  <si>
    <t>Stomatology</t>
  </si>
  <si>
    <t>Thoracic surgery</t>
  </si>
  <si>
    <t>Tropical medicine</t>
  </si>
  <si>
    <t>Urology</t>
  </si>
  <si>
    <t>Vascular surgery</t>
  </si>
  <si>
    <t>Venerology</t>
  </si>
  <si>
    <t>Speciality in your country</t>
  </si>
  <si>
    <t>Family medicine</t>
  </si>
  <si>
    <t>Intensive care</t>
  </si>
  <si>
    <t>Clinical Pharmacology</t>
  </si>
  <si>
    <t>Neonatology</t>
  </si>
  <si>
    <t>Paediatric neurology</t>
  </si>
  <si>
    <t>Forensic medicine</t>
  </si>
  <si>
    <t>Transfusion medicine</t>
  </si>
  <si>
    <t>Clinical physiology</t>
  </si>
  <si>
    <t>Elderly care medicine</t>
  </si>
  <si>
    <t>Intellectual disability medicine</t>
  </si>
  <si>
    <t>Cardiovascular surgery</t>
  </si>
  <si>
    <t>Paediatric cardiology</t>
  </si>
  <si>
    <t>Diabetes, nutrition and metabolic diseases</t>
  </si>
  <si>
    <t>Medical expertise of work capacity</t>
  </si>
  <si>
    <t>Paediatric gastroenterology</t>
  </si>
  <si>
    <t>Paediatric nephrology</t>
  </si>
  <si>
    <t>Paediatric Oncology and Hematology</t>
  </si>
  <si>
    <t>Paediatric pneumology</t>
  </si>
  <si>
    <t>Paediatric ortopaedics</t>
  </si>
  <si>
    <t>Epidemiology</t>
  </si>
  <si>
    <t>Hygiene</t>
  </si>
  <si>
    <t>Laboratory medicine</t>
  </si>
  <si>
    <t>Legal medicine</t>
  </si>
  <si>
    <t>Aviation and space medicine</t>
  </si>
  <si>
    <t>Allergology-immunology</t>
  </si>
  <si>
    <t>psychiatry with additional competence in child and adolescent psychiatry</t>
  </si>
  <si>
    <t>internal medicine with additional competence in geriatrics</t>
  </si>
  <si>
    <t>radiology with additional competence in nuclear medicine</t>
  </si>
  <si>
    <t>occupational medicine</t>
  </si>
  <si>
    <t>laboratory medicine</t>
  </si>
  <si>
    <t>laboratory medicine with additional competence in clinical microbiology</t>
  </si>
  <si>
    <t>opthalmology with additional competence in eye surgery</t>
  </si>
  <si>
    <t>pediatrics with different additional competences</t>
  </si>
  <si>
    <t>Retsmedicin</t>
  </si>
  <si>
    <t>legal medicine</t>
  </si>
  <si>
    <t xml:space="preserve">insurance medecine </t>
  </si>
  <si>
    <t>intensive care</t>
  </si>
  <si>
    <t>paediatric neurology</t>
  </si>
  <si>
    <t>paediatric haematol/oncol</t>
  </si>
  <si>
    <t>neonatology</t>
  </si>
  <si>
    <t>infectiology</t>
  </si>
  <si>
    <t>forensic psychiatry</t>
  </si>
  <si>
    <t>5+2 or 6+1</t>
  </si>
  <si>
    <t>1 or 2</t>
  </si>
  <si>
    <t>ulEU_swerge</t>
  </si>
  <si>
    <t>angiology</t>
  </si>
  <si>
    <t>audiology and phoniatrics</t>
  </si>
  <si>
    <t>balneology and physical medicine</t>
  </si>
  <si>
    <t>oncological surgery</t>
  </si>
  <si>
    <t>children's pneumonology</t>
  </si>
  <si>
    <t>diabetes</t>
  </si>
  <si>
    <t>gynecological endocrinology and reproduction</t>
  </si>
  <si>
    <t>pediatric endocrinology and diabetology</t>
  </si>
  <si>
    <t>epidemiology</t>
  </si>
  <si>
    <t>pediatric gastroenterology</t>
  </si>
  <si>
    <t>gynecological oncology</t>
  </si>
  <si>
    <t>hypertensiology</t>
  </si>
  <si>
    <t>pediatric cardiology</t>
  </si>
  <si>
    <t>aviation medicine</t>
  </si>
  <si>
    <t>palliative medicine</t>
  </si>
  <si>
    <t>pediatric nephrology</t>
  </si>
  <si>
    <t>pediatric neurology</t>
  </si>
  <si>
    <t>neuropathology</t>
  </si>
  <si>
    <t>pediatric oncology and hematology</t>
  </si>
  <si>
    <t>pediatric otorhinolaryngology</t>
  </si>
  <si>
    <t>metabolic pediatrics</t>
  </si>
  <si>
    <t>perinatology</t>
  </si>
  <si>
    <t>sexology</t>
  </si>
  <si>
    <t>clinical toxicology</t>
  </si>
  <si>
    <t>clinical transfusionology</t>
  </si>
  <si>
    <t>clinical transplantology</t>
  </si>
  <si>
    <t>7 or 8</t>
  </si>
  <si>
    <t>6 to 8</t>
  </si>
  <si>
    <t>7 to 10</t>
  </si>
  <si>
    <t>Paediatrics Cardiology</t>
  </si>
  <si>
    <t>Forencic Medicine</t>
  </si>
  <si>
    <t>Cytology</t>
  </si>
  <si>
    <t>Anatomy</t>
  </si>
  <si>
    <t>Histology, embryology, cell biology</t>
  </si>
  <si>
    <t>Internal medicine and intensive care medicine</t>
  </si>
  <si>
    <t>Internal medicine and angiology</t>
  </si>
  <si>
    <t>Physiology and pathophysiology</t>
  </si>
  <si>
    <t>Anatomy (Facharzt/Fachärztin für Anatomie)</t>
  </si>
  <si>
    <t>Angiology (Facharzt/Fachärztin für Innere und Angiologie)</t>
  </si>
  <si>
    <t>Biochemistry (Facharzt/Fachärztin für Biochemie)</t>
  </si>
  <si>
    <t>Clinical Pharmacology (Facharzt/Fachärztin für Klinische Pharmakologie)</t>
  </si>
  <si>
    <t>Hygiene and environmental medicine (Facharzt/Fachärztin für Hygiene und Umweltmedizin)</t>
  </si>
  <si>
    <t>Legal Medicine (Facharzt/Fachärztin für Rechtsmedizin)</t>
  </si>
  <si>
    <t>Neuropathology (Facharzt/Fachärztin für Neuropathologie)</t>
  </si>
  <si>
    <t>Phoniatrics and paediatric audiology (Facharzt/Fachärztin für Phoniatrie und Pädaudiologie)</t>
  </si>
  <si>
    <t>Physiology (Facharzt/Fachärztin für Physiologie)</t>
  </si>
  <si>
    <t>Psychosomatic medicine and psychotherapie (Facharzt/Fachärztin für Psychosomatische Medizin und Psychotherapie)</t>
  </si>
  <si>
    <t>Transfusion Medicine (Facharzt/Fachärztin für Transfusionsmedizin)</t>
  </si>
  <si>
    <t>Bryst og endokrinkirurgi (Breast- and endocrine surgery )</t>
  </si>
  <si>
    <t>oncology (combines both medical and radiation)</t>
  </si>
  <si>
    <t>rus- og avhengighetsmedisin (substance abuse and addiction medicine)</t>
  </si>
  <si>
    <t>akutt- og mottaksmedisin (emergency medicine)</t>
  </si>
  <si>
    <t>Intensive Care Medicine</t>
  </si>
  <si>
    <t>Military Medicine</t>
  </si>
  <si>
    <t>Neuropathology</t>
  </si>
  <si>
    <t>Paediatric Cardiology</t>
  </si>
  <si>
    <t>Pain Medicine</t>
  </si>
  <si>
    <t>Palliative Medicine</t>
  </si>
  <si>
    <t>Psychiatry of Learning Disability</t>
  </si>
  <si>
    <t>Psychiatry of Old Age</t>
  </si>
  <si>
    <t>Rehabilitation Medicine</t>
  </si>
  <si>
    <t>General Practitioner</t>
  </si>
  <si>
    <t>emergency medicine</t>
  </si>
  <si>
    <t xml:space="preserve">Oral surgery </t>
  </si>
  <si>
    <t>Clinical gynaecology</t>
  </si>
  <si>
    <t>Intensive care medicine</t>
  </si>
  <si>
    <t>Forensic medicine (MLEM)</t>
  </si>
  <si>
    <t>Vascular clinical</t>
  </si>
  <si>
    <t>Doctor of manual medicine</t>
  </si>
  <si>
    <t>Osteopathy</t>
  </si>
  <si>
    <t>Transfusiologist</t>
  </si>
  <si>
    <t>Acupuncturist</t>
  </si>
  <si>
    <t>Paediatric Neurologist</t>
  </si>
  <si>
    <t>Clinical physiologist</t>
  </si>
  <si>
    <t>Laboratory Doctor</t>
  </si>
  <si>
    <t>Narcologist</t>
  </si>
  <si>
    <t>Neurophysiologist</t>
  </si>
  <si>
    <t>Psychotherapist</t>
  </si>
  <si>
    <t>Public Health Doctor</t>
  </si>
  <si>
    <t>Forensic Medicine Expert</t>
  </si>
  <si>
    <t>Health Care Management Doctor</t>
  </si>
  <si>
    <t>Paediatric Allergologist</t>
  </si>
  <si>
    <t>Paediatric Endocrinologist</t>
  </si>
  <si>
    <t>Paediatric Gastroenterologist</t>
  </si>
  <si>
    <t>Paediatric Oncohaematologist</t>
  </si>
  <si>
    <t>Paediatric Infectologist</t>
  </si>
  <si>
    <t>Paediatric Cardiologist</t>
  </si>
  <si>
    <t>Paediatric Nephrologist</t>
  </si>
  <si>
    <t>Paediatric Pneumologist</t>
  </si>
  <si>
    <t>Paediatric Rheumatologist</t>
  </si>
  <si>
    <t>Spine surgeon</t>
  </si>
  <si>
    <t>Gynaecological Oncologist</t>
  </si>
  <si>
    <t>Invasive radiologist</t>
  </si>
  <si>
    <t>Forensic Psychiatry Expert</t>
  </si>
  <si>
    <t>Hand surgeon</t>
  </si>
  <si>
    <t>Sexologist, sexopathologist</t>
  </si>
  <si>
    <t>Transplantologist</t>
  </si>
  <si>
    <t>Phlebologist</t>
  </si>
  <si>
    <t>Hepatologist</t>
  </si>
  <si>
    <t>Hypnotherapist</t>
  </si>
  <si>
    <t>Palliative Care Specialist</t>
  </si>
  <si>
    <t>180 CP**</t>
  </si>
  <si>
    <t>pediatric urology</t>
  </si>
  <si>
    <t>4 y 6 m</t>
  </si>
  <si>
    <t>4,7</t>
  </si>
  <si>
    <t>4,6</t>
  </si>
  <si>
    <t>5,8</t>
  </si>
  <si>
    <t>4,9</t>
  </si>
  <si>
    <t>4,8</t>
  </si>
  <si>
    <t>4,5</t>
  </si>
  <si>
    <t>4,4</t>
  </si>
  <si>
    <t>4,3</t>
  </si>
  <si>
    <t>2,1</t>
  </si>
  <si>
    <t>5,7</t>
  </si>
  <si>
    <t>Internal medicine oncology</t>
  </si>
  <si>
    <t>Laboratory immunology</t>
  </si>
  <si>
    <t>Pediatric Infectious Diseases</t>
  </si>
  <si>
    <t>School and adolescent medicine</t>
  </si>
  <si>
    <t>Addictology</t>
  </si>
  <si>
    <t>Aeromedicine</t>
  </si>
  <si>
    <t>Andrology</t>
  </si>
  <si>
    <t>Audiology</t>
  </si>
  <si>
    <t>Child cardiology</t>
  </si>
  <si>
    <t>Child emergency medicine</t>
  </si>
  <si>
    <t>Child gastro-enterology</t>
  </si>
  <si>
    <t>Child gynaecology</t>
  </si>
  <si>
    <t>Child haemato-oncology</t>
  </si>
  <si>
    <t>Child intensive therapy</t>
  </si>
  <si>
    <t>Child neurology</t>
  </si>
  <si>
    <t>Child otorhinolaryngology</t>
  </si>
  <si>
    <t>Child radiology</t>
  </si>
  <si>
    <t>Child respiratory medicine</t>
  </si>
  <si>
    <t>Child traumatology</t>
  </si>
  <si>
    <t>Clinical laboratory genetics</t>
  </si>
  <si>
    <t>Diagnostic cytology</t>
  </si>
  <si>
    <t>Forensic psychiatry</t>
  </si>
  <si>
    <t>Gynecological oncology</t>
  </si>
  <si>
    <t>Hand surgery</t>
  </si>
  <si>
    <t>Health insurance</t>
  </si>
  <si>
    <t>Intenzive therapy</t>
  </si>
  <si>
    <t>Internal medicine angiology</t>
  </si>
  <si>
    <t>Laboratory haematology and immunology</t>
  </si>
  <si>
    <t>Medical rehabilitation</t>
  </si>
  <si>
    <t>Military and disaster medicine</t>
  </si>
  <si>
    <t>Molecular genetic diagnostics</t>
  </si>
  <si>
    <t>Neuro-nuclear medicine</t>
  </si>
  <si>
    <t>Neuroradiology</t>
  </si>
  <si>
    <t>Occupational hygiene</t>
  </si>
  <si>
    <t>Psychoterapy</t>
  </si>
  <si>
    <t>Reproductive medicine</t>
  </si>
  <si>
    <t>School health and youth protection</t>
  </si>
  <si>
    <t>Sport medicine</t>
  </si>
  <si>
    <t>Transfusionology</t>
  </si>
  <si>
    <t>2 - 2 y 1 m</t>
  </si>
  <si>
    <t>2 y 3 m</t>
  </si>
  <si>
    <t>2 - 3 y</t>
  </si>
  <si>
    <t>2 - 2 y 9 m</t>
  </si>
  <si>
    <t>MS with the minimum training duration</t>
  </si>
  <si>
    <t>MS with the maximum training duration</t>
  </si>
  <si>
    <t>MS with training duration lower than in Directive</t>
  </si>
  <si>
    <t>No recognition for this speciality in the country
speciality in the country</t>
  </si>
  <si>
    <t>Difference of duration between MS ≥ 4 years</t>
  </si>
  <si>
    <t>Difference of duration between MS ≤ 1 year</t>
  </si>
  <si>
    <t>Average of durations ≥ 2 years with minimal training duration in Annex V</t>
  </si>
  <si>
    <t>kontrola</t>
  </si>
  <si>
    <r>
      <t>* If the candidate has completed both courses of study (medicine and dental medicine) before starting the specialization, the specialization lasts 4 years</t>
    </r>
    <r>
      <rPr>
        <sz val="11"/>
        <color theme="1"/>
        <rFont val="Aptos Narrow"/>
        <family val="2"/>
        <scheme val="minor"/>
      </rPr>
      <t>. If the candidate has completed studies only in the field of medicine or only in the field of dental medicine, the specialization lasts 7 years. The candidate must complete a course of study in the opposite direction within 3 years</t>
    </r>
  </si>
  <si>
    <t xml:space="preserve">* 2 as a subspecialty after obtaining the title of Paediatrics or Internal Medicine </t>
  </si>
  <si>
    <t>interna številka</t>
  </si>
  <si>
    <t>prikaži</t>
  </si>
  <si>
    <t>DA</t>
  </si>
  <si>
    <t>NE</t>
  </si>
  <si>
    <t>Biochemistry</t>
  </si>
  <si>
    <t>Breast- and endocrine surgery</t>
  </si>
  <si>
    <t>Diabetes</t>
  </si>
  <si>
    <t>ne</t>
  </si>
  <si>
    <t>3,5</t>
  </si>
  <si>
    <t>Da</t>
  </si>
  <si>
    <t>6,5</t>
  </si>
  <si>
    <t>2,5</t>
  </si>
  <si>
    <t>Research by Medical Chamber of Slovenia</t>
  </si>
  <si>
    <t>Number of MS 2 years</t>
  </si>
  <si>
    <t>Number of MS 3 years</t>
  </si>
  <si>
    <t>Number of MS 4 years</t>
  </si>
  <si>
    <t>Number of MS 5 years</t>
  </si>
  <si>
    <t>Number of MS 6 years</t>
  </si>
  <si>
    <t>Number of MS 7 years</t>
  </si>
  <si>
    <t>Recognition of  specialities in MS, by durations</t>
  </si>
  <si>
    <t>* Can not be obtained as first specialist qualification</t>
  </si>
  <si>
    <t>Number of MS ≥ 8 years</t>
  </si>
  <si>
    <t>Number of countries for recognition 2015</t>
  </si>
  <si>
    <t>Number of countries for recognition 2025</t>
  </si>
  <si>
    <t>June 2025</t>
  </si>
  <si>
    <t>Table 2.</t>
  </si>
  <si>
    <t>Table 1.</t>
  </si>
  <si>
    <t>(EU and EEA members, UK, Switzerland 21 / 32 MS)</t>
  </si>
  <si>
    <t xml:space="preserve">June 2025 </t>
  </si>
  <si>
    <t>Forensic medicine - tina mail!</t>
  </si>
  <si>
    <t>Audiology and phoniatrics</t>
  </si>
  <si>
    <t>Emergency medicine</t>
  </si>
  <si>
    <t>Table 3.</t>
  </si>
  <si>
    <t>Results - other specialities - ENMCA survey on the lenght of specialist training (EU and EEA members, UK, Switzerland 21 / 32 MS)</t>
  </si>
  <si>
    <t>x</t>
  </si>
  <si>
    <t>ok</t>
  </si>
  <si>
    <t>2,5 - 3,5</t>
  </si>
  <si>
    <t>2y 1m</t>
  </si>
  <si>
    <t>2 - 4 y</t>
  </si>
  <si>
    <t>2 - 2,5</t>
  </si>
  <si>
    <t>2y 1 m</t>
  </si>
  <si>
    <t>*Health Care Management Doctor (CP)</t>
  </si>
  <si>
    <t>Table 3A.</t>
  </si>
  <si>
    <t>New specialties not included in the 2015 survey</t>
  </si>
  <si>
    <t>Results - ENMCA survey on the lenght of specialist training (EU and EEA members, UK, Switzerland; responses from 24 / 32 MS)</t>
  </si>
  <si>
    <t>* No response: Czechia, Finland, Italy, Luxembourg, Malata, Slovakia, Spain, Liechtenstein -&gt; included 2015: Bulgaria, 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</si>
</sst>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9">
    <font>
      <sz val="11"/>
      <color theme="1"/>
      <name val="Aptos Narrow"/>
      <family val="2"/>
      <charset val="238"/>
      <scheme val="minor"/>
    </font>
    <font>
      <b/>
      <sz val="20"/>
      <color rgb="FF00206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2"/>
      <color theme="5"/>
      <name val="Aptos Narrow"/>
      <family val="2"/>
      <charset val="238"/>
      <scheme val="minor"/>
    </font>
    <font>
      <sz val="12"/>
      <color theme="1"/>
      <name val="Aptos"/>
      <family val="2"/>
      <charset val="238"/>
    </font>
    <font>
      <sz val="11"/>
      <color rgb="FF333333"/>
      <name val="Arial Unicode MS"/>
      <family val="2"/>
    </font>
    <font>
      <sz val="12"/>
      <color rgb="FF333333"/>
      <name val="Arial Unicode MS"/>
      <family val="2"/>
    </font>
    <font>
      <sz val="11"/>
      <name val="Arial Unicode MS"/>
      <family val="2"/>
    </font>
    <font>
      <sz val="11"/>
      <color theme="1"/>
      <name val="Arial Narrow"/>
      <family val="2"/>
    </font>
    <font>
      <sz val="11"/>
      <color rgb="FF3C4043"/>
      <name val="Arial Narrow"/>
      <family val="2"/>
    </font>
    <font>
      <sz val="11"/>
      <name val="Aptos Narrow"/>
      <family val="2"/>
      <charset val="238"/>
      <scheme val="minor"/>
    </font>
    <font>
      <sz val="3"/>
      <color rgb="FF000000"/>
      <name val="Helvetica"/>
      <family val="2"/>
    </font>
    <font>
      <b/>
      <sz val="36"/>
      <color rgb="FF002060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22"/>
      <color rgb="FF002060"/>
      <name val="Aptos Narrow"/>
      <family val="2"/>
      <scheme val="minor"/>
    </font>
    <font>
      <sz val="20"/>
      <color rgb="FF00206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2"/>
      <name val="Arial Unicode MS"/>
      <family val="2"/>
    </font>
    <font>
      <b/>
      <sz val="12"/>
      <color theme="1"/>
      <name val="Aptos Narrow"/>
      <family val="2"/>
    </font>
    <font>
      <sz val="12"/>
      <color theme="9" tint="-0.249977111117893"/>
      <name val="Aptos Narrow"/>
      <family val="2"/>
      <charset val="238"/>
      <scheme val="minor"/>
    </font>
    <font>
      <sz val="12"/>
      <color rgb="FFC00000"/>
      <name val="Aptos Narrow"/>
      <family val="2"/>
      <charset val="238"/>
      <scheme val="minor"/>
    </font>
    <font>
      <sz val="12"/>
      <color rgb="FFC00000"/>
      <name val="Arial Unicode MS"/>
      <family val="2"/>
    </font>
    <font>
      <sz val="12"/>
      <color theme="9" tint="-0.499984740745262"/>
      <name val="Aptos Narrow"/>
      <family val="2"/>
      <charset val="238"/>
      <scheme val="minor"/>
    </font>
    <font>
      <sz val="20"/>
      <color rgb="FF002060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sz val="11"/>
      <color theme="5"/>
      <name val="Aptos Narrow"/>
      <family val="2"/>
      <charset val="238"/>
      <scheme val="minor"/>
    </font>
    <font>
      <sz val="12"/>
      <color theme="1"/>
      <name val="Arial Narrow"/>
      <family val="2"/>
    </font>
    <font>
      <sz val="12"/>
      <name val="Aptos Narrow"/>
      <family val="2"/>
      <charset val="238"/>
      <scheme val="minor"/>
    </font>
    <font>
      <sz val="12"/>
      <color rgb="FF3C4043"/>
      <name val="Arial Narrow"/>
      <family val="2"/>
    </font>
    <font>
      <b/>
      <sz val="33"/>
      <color rgb="FF002060"/>
      <name val="Aptos Narrow"/>
      <family val="2"/>
      <scheme val="minor"/>
    </font>
    <font>
      <sz val="33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5FF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E0000"/>
      </left>
      <right style="medium">
        <color rgb="FFEE0000"/>
      </right>
      <top style="medium">
        <color rgb="FFEE0000"/>
      </top>
      <bottom style="medium">
        <color rgb="FFEE0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theme="9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EE0000"/>
      </left>
      <right/>
      <top style="medium">
        <color rgb="FFEE0000"/>
      </top>
      <bottom/>
      <diagonal/>
    </border>
    <border>
      <left/>
      <right/>
      <top style="medium">
        <color rgb="FFEE0000"/>
      </top>
      <bottom/>
      <diagonal/>
    </border>
    <border>
      <left/>
      <right style="medium">
        <color rgb="FFEE0000"/>
      </right>
      <top style="medium">
        <color rgb="FFEE0000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407">
    <xf numFmtId="0" fontId="0" fillId="0" borderId="0" xfId="0"/>
    <xf numFmtId="0" fontId="3" fillId="0" borderId="0" xfId="0" applyFont="1"/>
    <xf numFmtId="0" fontId="0" fillId="0" borderId="0" xfId="0" applyProtection="1">
      <protection hidden="1"/>
    </xf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0" fillId="0" borderId="0" xfId="0" applyNumberFormat="1"/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0" fillId="12" borderId="21" xfId="0" applyFill="1" applyBorder="1"/>
    <xf numFmtId="0" fontId="0" fillId="13" borderId="21" xfId="0" applyFill="1" applyBorder="1"/>
    <xf numFmtId="0" fontId="5" fillId="0" borderId="0" xfId="0" applyFont="1" applyAlignment="1">
      <alignment horizontal="center" vertical="center"/>
    </xf>
    <xf numFmtId="0" fontId="9" fillId="0" borderId="21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15" xfId="0" applyBorder="1"/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0" fillId="12" borderId="0" xfId="0" applyFill="1"/>
    <xf numFmtId="0" fontId="12" fillId="0" borderId="0" xfId="0" applyFont="1"/>
    <xf numFmtId="0" fontId="11" fillId="0" borderId="0" xfId="0" applyFont="1" applyAlignment="1">
      <alignment wrapText="1"/>
    </xf>
    <xf numFmtId="0" fontId="0" fillId="13" borderId="0" xfId="0" applyFill="1"/>
    <xf numFmtId="0" fontId="9" fillId="0" borderId="25" xfId="0" applyFont="1" applyBorder="1" applyAlignment="1">
      <alignment wrapText="1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164" fontId="5" fillId="0" borderId="0" xfId="0" applyNumberFormat="1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8" borderId="24" xfId="0" applyFill="1" applyBorder="1" applyAlignment="1">
      <alignment horizontal="left" vertical="center"/>
    </xf>
    <xf numFmtId="0" fontId="9" fillId="0" borderId="24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0" fillId="12" borderId="24" xfId="0" applyFill="1" applyBorder="1"/>
    <xf numFmtId="0" fontId="0" fillId="14" borderId="24" xfId="0" applyFill="1" applyBorder="1"/>
    <xf numFmtId="0" fontId="0" fillId="0" borderId="24" xfId="0" applyBorder="1"/>
    <xf numFmtId="0" fontId="14" fillId="8" borderId="24" xfId="0" applyFont="1" applyFill="1" applyBorder="1"/>
    <xf numFmtId="0" fontId="0" fillId="13" borderId="24" xfId="0" applyFill="1" applyBorder="1"/>
    <xf numFmtId="0" fontId="5" fillId="2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11" borderId="0" xfId="0" applyNumberFormat="1" applyFill="1"/>
    <xf numFmtId="1" fontId="0" fillId="15" borderId="0" xfId="0" applyNumberFormat="1" applyFill="1"/>
    <xf numFmtId="1" fontId="0" fillId="8" borderId="0" xfId="0" applyNumberFormat="1" applyFill="1"/>
    <xf numFmtId="0" fontId="15" fillId="0" borderId="0" xfId="0" applyFont="1" applyAlignment="1">
      <alignment vertical="center"/>
    </xf>
    <xf numFmtId="1" fontId="0" fillId="2" borderId="0" xfId="0" applyNumberFormat="1" applyFill="1"/>
    <xf numFmtId="0" fontId="0" fillId="0" borderId="0" xfId="0" applyAlignment="1">
      <alignment horizontal="center"/>
    </xf>
    <xf numFmtId="0" fontId="5" fillId="5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 applyProtection="1">
      <alignment horizontal="center" vertical="center" wrapText="1"/>
      <protection hidden="1"/>
    </xf>
    <xf numFmtId="0" fontId="5" fillId="7" borderId="33" xfId="0" applyFont="1" applyFill="1" applyBorder="1" applyAlignment="1">
      <alignment horizontal="center" vertical="center" textRotation="90" wrapText="1"/>
    </xf>
    <xf numFmtId="0" fontId="5" fillId="9" borderId="33" xfId="0" applyFont="1" applyFill="1" applyBorder="1" applyAlignment="1">
      <alignment horizontal="center" vertical="center" textRotation="90" wrapText="1"/>
    </xf>
    <xf numFmtId="0" fontId="5" fillId="11" borderId="33" xfId="0" applyFont="1" applyFill="1" applyBorder="1" applyAlignment="1">
      <alignment horizontal="center" vertical="center" textRotation="90" wrapText="1"/>
    </xf>
    <xf numFmtId="0" fontId="5" fillId="2" borderId="33" xfId="0" applyFont="1" applyFill="1" applyBorder="1" applyAlignment="1">
      <alignment horizontal="center" vertical="center" textRotation="90" wrapText="1"/>
    </xf>
    <xf numFmtId="0" fontId="5" fillId="10" borderId="33" xfId="0" applyFont="1" applyFill="1" applyBorder="1" applyAlignment="1">
      <alignment horizontal="center" vertical="center" textRotation="90" wrapText="1"/>
    </xf>
    <xf numFmtId="0" fontId="8" fillId="7" borderId="33" xfId="0" applyFont="1" applyFill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wrapText="1"/>
    </xf>
    <xf numFmtId="0" fontId="11" fillId="0" borderId="42" xfId="0" applyFont="1" applyBorder="1" applyAlignment="1">
      <alignment wrapText="1"/>
    </xf>
    <xf numFmtId="0" fontId="9" fillId="4" borderId="42" xfId="0" applyFont="1" applyFill="1" applyBorder="1" applyAlignment="1">
      <alignment horizontal="justify" vertical="center" wrapText="1"/>
    </xf>
    <xf numFmtId="0" fontId="9" fillId="0" borderId="43" xfId="0" applyFont="1" applyBorder="1" applyAlignment="1">
      <alignment wrapText="1"/>
    </xf>
    <xf numFmtId="0" fontId="10" fillId="0" borderId="38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48" xfId="0" applyBorder="1" applyProtection="1">
      <protection hidden="1"/>
    </xf>
    <xf numFmtId="0" fontId="0" fillId="0" borderId="49" xfId="0" applyBorder="1" applyProtection="1">
      <protection hidden="1"/>
    </xf>
    <xf numFmtId="0" fontId="0" fillId="0" borderId="49" xfId="0" applyBorder="1"/>
    <xf numFmtId="1" fontId="0" fillId="0" borderId="49" xfId="0" applyNumberFormat="1" applyBorder="1"/>
    <xf numFmtId="0" fontId="0" fillId="0" borderId="49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50" xfId="0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19" xfId="0" applyBorder="1"/>
    <xf numFmtId="0" fontId="5" fillId="2" borderId="0" xfId="0" applyFont="1" applyFill="1" applyAlignment="1">
      <alignment horizontal="center" vertical="center"/>
    </xf>
    <xf numFmtId="0" fontId="9" fillId="0" borderId="19" xfId="0" applyFont="1" applyBorder="1" applyAlignment="1">
      <alignment wrapText="1"/>
    </xf>
    <xf numFmtId="0" fontId="0" fillId="14" borderId="0" xfId="0" applyFill="1"/>
    <xf numFmtId="0" fontId="5" fillId="5" borderId="13" xfId="0" applyFont="1" applyFill="1" applyBorder="1" applyAlignment="1">
      <alignment horizontal="center" vertical="center"/>
    </xf>
    <xf numFmtId="0" fontId="0" fillId="6" borderId="24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5" fillId="17" borderId="0" xfId="0" applyFont="1" applyFill="1" applyAlignment="1">
      <alignment horizontal="center" vertical="center"/>
    </xf>
    <xf numFmtId="0" fontId="0" fillId="0" borderId="52" xfId="0" applyBorder="1"/>
    <xf numFmtId="0" fontId="7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wrapText="1"/>
    </xf>
    <xf numFmtId="0" fontId="0" fillId="0" borderId="54" xfId="0" applyBorder="1"/>
    <xf numFmtId="0" fontId="0" fillId="0" borderId="54" xfId="0" applyBorder="1" applyAlignment="1">
      <alignment horizontal="left" vertical="center"/>
    </xf>
    <xf numFmtId="0" fontId="0" fillId="8" borderId="54" xfId="0" applyFill="1" applyBorder="1" applyAlignment="1">
      <alignment horizontal="left" vertical="center"/>
    </xf>
    <xf numFmtId="0" fontId="11" fillId="0" borderId="54" xfId="0" applyFont="1" applyBorder="1" applyAlignment="1">
      <alignment wrapText="1"/>
    </xf>
    <xf numFmtId="0" fontId="0" fillId="13" borderId="54" xfId="0" applyFill="1" applyBorder="1"/>
    <xf numFmtId="0" fontId="0" fillId="0" borderId="25" xfId="0" applyBorder="1"/>
    <xf numFmtId="0" fontId="12" fillId="0" borderId="25" xfId="0" applyFont="1" applyBorder="1"/>
    <xf numFmtId="0" fontId="0" fillId="13" borderId="25" xfId="0" applyFill="1" applyBorder="1"/>
    <xf numFmtId="0" fontId="0" fillId="12" borderId="25" xfId="0" applyFill="1" applyBorder="1"/>
    <xf numFmtId="0" fontId="0" fillId="8" borderId="22" xfId="0" applyFill="1" applyBorder="1" applyAlignment="1">
      <alignment horizontal="left" vertical="center"/>
    </xf>
    <xf numFmtId="0" fontId="9" fillId="0" borderId="22" xfId="0" applyFont="1" applyBorder="1" applyAlignment="1">
      <alignment wrapText="1"/>
    </xf>
    <xf numFmtId="0" fontId="5" fillId="0" borderId="55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9" fillId="0" borderId="57" xfId="0" applyFont="1" applyBorder="1" applyAlignment="1">
      <alignment wrapText="1"/>
    </xf>
    <xf numFmtId="0" fontId="0" fillId="0" borderId="57" xfId="0" applyBorder="1" applyAlignment="1">
      <alignment horizontal="left" vertical="center"/>
    </xf>
    <xf numFmtId="0" fontId="12" fillId="0" borderId="19" xfId="0" applyFont="1" applyBorder="1"/>
    <xf numFmtId="0" fontId="0" fillId="12" borderId="19" xfId="0" applyFill="1" applyBorder="1"/>
    <xf numFmtId="0" fontId="0" fillId="0" borderId="57" xfId="0" applyBorder="1"/>
    <xf numFmtId="0" fontId="11" fillId="0" borderId="57" xfId="0" applyFont="1" applyBorder="1" applyAlignment="1">
      <alignment wrapText="1"/>
    </xf>
    <xf numFmtId="0" fontId="0" fillId="8" borderId="57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0" fillId="14" borderId="19" xfId="0" applyFill="1" applyBorder="1"/>
    <xf numFmtId="0" fontId="13" fillId="0" borderId="52" xfId="0" applyFont="1" applyBorder="1"/>
    <xf numFmtId="0" fontId="9" fillId="0" borderId="52" xfId="0" applyFont="1" applyBorder="1" applyAlignment="1">
      <alignment wrapText="1"/>
    </xf>
    <xf numFmtId="0" fontId="0" fillId="8" borderId="52" xfId="0" applyFill="1" applyBorder="1" applyAlignment="1">
      <alignment horizontal="left" vertical="center"/>
    </xf>
    <xf numFmtId="0" fontId="11" fillId="0" borderId="58" xfId="0" applyFont="1" applyBorder="1" applyAlignment="1">
      <alignment wrapText="1"/>
    </xf>
    <xf numFmtId="0" fontId="9" fillId="0" borderId="58" xfId="0" applyFont="1" applyBorder="1" applyAlignment="1">
      <alignment wrapText="1"/>
    </xf>
    <xf numFmtId="0" fontId="0" fillId="13" borderId="58" xfId="0" applyFill="1" applyBorder="1"/>
    <xf numFmtId="0" fontId="0" fillId="12" borderId="58" xfId="0" applyFill="1" applyBorder="1"/>
    <xf numFmtId="0" fontId="0" fillId="8" borderId="59" xfId="0" applyFill="1" applyBorder="1" applyAlignment="1">
      <alignment horizontal="left" vertical="center"/>
    </xf>
    <xf numFmtId="0" fontId="0" fillId="0" borderId="59" xfId="0" applyBorder="1"/>
    <xf numFmtId="0" fontId="9" fillId="0" borderId="51" xfId="0" applyFont="1" applyBorder="1" applyAlignment="1">
      <alignment wrapText="1"/>
    </xf>
    <xf numFmtId="0" fontId="9" fillId="16" borderId="24" xfId="0" applyFont="1" applyFill="1" applyBorder="1" applyAlignment="1">
      <alignment wrapText="1"/>
    </xf>
    <xf numFmtId="0" fontId="14" fillId="0" borderId="24" xfId="0" applyFont="1" applyBorder="1"/>
    <xf numFmtId="0" fontId="9" fillId="4" borderId="24" xfId="0" applyFont="1" applyFill="1" applyBorder="1" applyAlignment="1">
      <alignment horizontal="justify" vertical="center" wrapText="1"/>
    </xf>
    <xf numFmtId="0" fontId="12" fillId="0" borderId="24" xfId="0" applyFont="1" applyBorder="1"/>
    <xf numFmtId="0" fontId="0" fillId="10" borderId="0" xfId="0" applyFill="1"/>
    <xf numFmtId="0" fontId="0" fillId="6" borderId="51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0" borderId="61" xfId="0" applyBorder="1" applyProtection="1">
      <protection hidden="1"/>
    </xf>
    <xf numFmtId="0" fontId="0" fillId="0" borderId="62" xfId="0" applyBorder="1" applyProtection="1">
      <protection hidden="1"/>
    </xf>
    <xf numFmtId="0" fontId="0" fillId="0" borderId="62" xfId="0" applyBorder="1"/>
    <xf numFmtId="1" fontId="0" fillId="0" borderId="62" xfId="0" applyNumberFormat="1" applyBorder="1"/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6" borderId="22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0" fillId="13" borderId="36" xfId="0" applyFill="1" applyBorder="1"/>
    <xf numFmtId="0" fontId="9" fillId="0" borderId="64" xfId="0" applyFont="1" applyBorder="1" applyAlignment="1">
      <alignment wrapText="1"/>
    </xf>
    <xf numFmtId="0" fontId="0" fillId="12" borderId="65" xfId="0" applyFill="1" applyBorder="1"/>
    <xf numFmtId="0" fontId="0" fillId="13" borderId="22" xfId="0" applyFill="1" applyBorder="1"/>
    <xf numFmtId="0" fontId="9" fillId="8" borderId="66" xfId="0" applyFont="1" applyFill="1" applyBorder="1" applyAlignment="1">
      <alignment wrapText="1"/>
    </xf>
    <xf numFmtId="0" fontId="9" fillId="8" borderId="68" xfId="0" applyFont="1" applyFill="1" applyBorder="1" applyAlignment="1">
      <alignment wrapText="1"/>
    </xf>
    <xf numFmtId="0" fontId="11" fillId="0" borderId="69" xfId="0" applyFont="1" applyBorder="1" applyAlignment="1">
      <alignment wrapText="1"/>
    </xf>
    <xf numFmtId="0" fontId="9" fillId="0" borderId="66" xfId="0" applyFont="1" applyBorder="1" applyAlignment="1">
      <alignment wrapText="1"/>
    </xf>
    <xf numFmtId="0" fontId="5" fillId="17" borderId="22" xfId="0" applyFont="1" applyFill="1" applyBorder="1" applyAlignment="1">
      <alignment horizontal="center" vertical="center"/>
    </xf>
    <xf numFmtId="0" fontId="0" fillId="12" borderId="51" xfId="0" applyFill="1" applyBorder="1"/>
    <xf numFmtId="164" fontId="5" fillId="0" borderId="51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wrapText="1"/>
    </xf>
    <xf numFmtId="0" fontId="0" fillId="8" borderId="70" xfId="0" applyFill="1" applyBorder="1" applyAlignment="1">
      <alignment horizontal="left" vertical="center"/>
    </xf>
    <xf numFmtId="0" fontId="0" fillId="13" borderId="51" xfId="0" applyFill="1" applyBorder="1"/>
    <xf numFmtId="0" fontId="0" fillId="14" borderId="36" xfId="0" applyFill="1" applyBorder="1"/>
    <xf numFmtId="0" fontId="9" fillId="0" borderId="5" xfId="0" applyFont="1" applyBorder="1" applyAlignment="1">
      <alignment wrapText="1"/>
    </xf>
    <xf numFmtId="0" fontId="18" fillId="0" borderId="0" xfId="0" applyFont="1" applyAlignment="1">
      <alignment horizontal="left" vertical="center"/>
    </xf>
    <xf numFmtId="0" fontId="5" fillId="5" borderId="2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" fontId="5" fillId="7" borderId="33" xfId="0" applyNumberFormat="1" applyFont="1" applyFill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32" xfId="0" applyFont="1" applyFill="1" applyBorder="1" applyAlignment="1" applyProtection="1">
      <alignment vertical="center" wrapText="1"/>
      <protection hidden="1"/>
    </xf>
    <xf numFmtId="0" fontId="10" fillId="0" borderId="35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2" fillId="0" borderId="0" xfId="0" applyFont="1"/>
    <xf numFmtId="0" fontId="23" fillId="0" borderId="33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textRotation="90" wrapText="1"/>
    </xf>
    <xf numFmtId="0" fontId="24" fillId="0" borderId="3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8" fillId="0" borderId="0" xfId="0" applyFont="1"/>
    <xf numFmtId="0" fontId="19" fillId="0" borderId="0" xfId="0" applyFont="1" applyAlignment="1">
      <alignment horizontal="left" vertical="top"/>
    </xf>
    <xf numFmtId="17" fontId="27" fillId="0" borderId="0" xfId="0" applyNumberFormat="1" applyFont="1" applyAlignment="1">
      <alignment vertical="top"/>
    </xf>
    <xf numFmtId="0" fontId="9" fillId="0" borderId="71" xfId="0" applyFont="1" applyBorder="1" applyAlignment="1">
      <alignment wrapText="1"/>
    </xf>
    <xf numFmtId="0" fontId="5" fillId="0" borderId="46" xfId="0" applyFont="1" applyBorder="1" applyAlignment="1">
      <alignment horizontal="center" vertical="center"/>
    </xf>
    <xf numFmtId="164" fontId="5" fillId="0" borderId="72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5" fillId="3" borderId="24" xfId="0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1" fontId="5" fillId="7" borderId="38" xfId="0" applyNumberFormat="1" applyFont="1" applyFill="1" applyBorder="1" applyAlignment="1">
      <alignment horizontal="center" vertical="center" textRotation="90" wrapText="1"/>
    </xf>
    <xf numFmtId="0" fontId="5" fillId="7" borderId="24" xfId="0" applyFont="1" applyFill="1" applyBorder="1" applyAlignment="1">
      <alignment horizontal="center" vertical="center" textRotation="90" wrapText="1"/>
    </xf>
    <xf numFmtId="0" fontId="5" fillId="9" borderId="24" xfId="0" applyFont="1" applyFill="1" applyBorder="1" applyAlignment="1">
      <alignment horizontal="center" vertical="center" textRotation="90" wrapText="1"/>
    </xf>
    <xf numFmtId="0" fontId="0" fillId="6" borderId="59" xfId="0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textRotation="90" wrapText="1"/>
    </xf>
    <xf numFmtId="0" fontId="8" fillId="7" borderId="24" xfId="0" applyFont="1" applyFill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textRotation="90" wrapText="1"/>
    </xf>
    <xf numFmtId="1" fontId="5" fillId="7" borderId="40" xfId="0" applyNumberFormat="1" applyFont="1" applyFill="1" applyBorder="1" applyAlignment="1">
      <alignment horizontal="center" vertical="center" textRotation="90" wrapText="1"/>
    </xf>
    <xf numFmtId="0" fontId="5" fillId="18" borderId="51" xfId="0" applyFont="1" applyFill="1" applyBorder="1" applyAlignment="1">
      <alignment horizontal="center" vertical="center" textRotation="90" wrapText="1"/>
    </xf>
    <xf numFmtId="0" fontId="5" fillId="7" borderId="21" xfId="0" applyFont="1" applyFill="1" applyBorder="1" applyAlignment="1">
      <alignment horizontal="center" vertical="center" textRotation="90" wrapText="1"/>
    </xf>
    <xf numFmtId="0" fontId="5" fillId="7" borderId="40" xfId="0" applyFont="1" applyFill="1" applyBorder="1" applyAlignment="1">
      <alignment horizontal="center" vertical="center" textRotation="90" wrapText="1"/>
    </xf>
    <xf numFmtId="0" fontId="6" fillId="6" borderId="0" xfId="0" applyFont="1" applyFill="1"/>
    <xf numFmtId="0" fontId="29" fillId="0" borderId="0" xfId="0" applyFont="1" applyAlignment="1">
      <alignment vertical="top"/>
    </xf>
    <xf numFmtId="0" fontId="30" fillId="6" borderId="0" xfId="0" applyFont="1" applyFill="1" applyAlignment="1">
      <alignment vertical="top"/>
    </xf>
    <xf numFmtId="0" fontId="30" fillId="0" borderId="0" xfId="0" applyFont="1" applyAlignment="1">
      <alignment vertical="top"/>
    </xf>
    <xf numFmtId="0" fontId="30" fillId="18" borderId="22" xfId="0" applyFont="1" applyFill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9" fillId="10" borderId="60" xfId="0" applyFont="1" applyFill="1" applyBorder="1" applyAlignment="1">
      <alignment vertical="top"/>
    </xf>
    <xf numFmtId="0" fontId="0" fillId="0" borderId="40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74" xfId="0" applyFont="1" applyBorder="1" applyAlignment="1">
      <alignment horizontal="center" vertical="center"/>
    </xf>
    <xf numFmtId="0" fontId="9" fillId="19" borderId="42" xfId="0" applyFont="1" applyFill="1" applyBorder="1" applyAlignment="1">
      <alignment wrapText="1"/>
    </xf>
    <xf numFmtId="0" fontId="0" fillId="19" borderId="0" xfId="0" applyFill="1"/>
    <xf numFmtId="0" fontId="10" fillId="19" borderId="38" xfId="0" applyFont="1" applyFill="1" applyBorder="1" applyAlignment="1">
      <alignment vertical="center" wrapText="1"/>
    </xf>
    <xf numFmtId="0" fontId="21" fillId="19" borderId="38" xfId="0" applyFont="1" applyFill="1" applyBorder="1" applyAlignment="1">
      <alignment vertical="center" wrapText="1"/>
    </xf>
    <xf numFmtId="0" fontId="9" fillId="19" borderId="24" xfId="0" applyFont="1" applyFill="1" applyBorder="1" applyAlignment="1">
      <alignment wrapText="1"/>
    </xf>
    <xf numFmtId="0" fontId="11" fillId="19" borderId="58" xfId="0" applyFont="1" applyFill="1" applyBorder="1" applyAlignment="1">
      <alignment wrapText="1"/>
    </xf>
    <xf numFmtId="0" fontId="9" fillId="19" borderId="21" xfId="0" applyFont="1" applyFill="1" applyBorder="1" applyAlignment="1">
      <alignment wrapText="1"/>
    </xf>
    <xf numFmtId="0" fontId="0" fillId="19" borderId="25" xfId="0" applyFill="1" applyBorder="1"/>
    <xf numFmtId="0" fontId="11" fillId="19" borderId="24" xfId="0" applyFont="1" applyFill="1" applyBorder="1" applyAlignment="1">
      <alignment wrapText="1"/>
    </xf>
    <xf numFmtId="0" fontId="0" fillId="19" borderId="52" xfId="0" applyFill="1" applyBorder="1" applyAlignment="1">
      <alignment horizontal="left" vertical="center"/>
    </xf>
    <xf numFmtId="0" fontId="9" fillId="19" borderId="51" xfId="0" applyFont="1" applyFill="1" applyBorder="1" applyAlignment="1">
      <alignment wrapText="1"/>
    </xf>
    <xf numFmtId="0" fontId="9" fillId="19" borderId="0" xfId="0" applyFont="1" applyFill="1" applyAlignment="1">
      <alignment wrapText="1"/>
    </xf>
    <xf numFmtId="0" fontId="9" fillId="19" borderId="22" xfId="0" applyFont="1" applyFill="1" applyBorder="1" applyAlignment="1">
      <alignment wrapText="1"/>
    </xf>
    <xf numFmtId="0" fontId="14" fillId="19" borderId="24" xfId="0" applyFont="1" applyFill="1" applyBorder="1"/>
    <xf numFmtId="0" fontId="0" fillId="19" borderId="22" xfId="0" applyFill="1" applyBorder="1" applyAlignment="1">
      <alignment horizontal="left" vertical="center"/>
    </xf>
    <xf numFmtId="0" fontId="0" fillId="8" borderId="26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16" fontId="5" fillId="0" borderId="24" xfId="0" applyNumberFormat="1" applyFont="1" applyBorder="1" applyAlignment="1">
      <alignment horizontal="center" vertical="center"/>
    </xf>
    <xf numFmtId="0" fontId="0" fillId="12" borderId="40" xfId="0" applyFill="1" applyBorder="1"/>
    <xf numFmtId="0" fontId="9" fillId="0" borderId="40" xfId="0" applyFont="1" applyBorder="1" applyAlignment="1">
      <alignment wrapText="1"/>
    </xf>
    <xf numFmtId="0" fontId="0" fillId="0" borderId="40" xfId="0" applyBorder="1" applyAlignment="1">
      <alignment horizontal="left" vertical="center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3" borderId="22" xfId="0" applyFont="1" applyFill="1" applyBorder="1" applyAlignment="1">
      <alignment horizontal="center" vertical="center" wrapText="1"/>
    </xf>
    <xf numFmtId="164" fontId="5" fillId="3" borderId="22" xfId="0" applyNumberFormat="1" applyFont="1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0" fillId="12" borderId="22" xfId="0" applyFill="1" applyBorder="1"/>
    <xf numFmtId="164" fontId="5" fillId="0" borderId="22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64" fontId="5" fillId="0" borderId="79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12" borderId="80" xfId="0" applyFill="1" applyBorder="1"/>
    <xf numFmtId="164" fontId="5" fillId="0" borderId="20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9" fillId="0" borderId="46" xfId="0" applyFont="1" applyBorder="1" applyAlignment="1">
      <alignment wrapText="1"/>
    </xf>
    <xf numFmtId="164" fontId="5" fillId="0" borderId="81" xfId="0" applyNumberFormat="1" applyFont="1" applyBorder="1" applyAlignment="1">
      <alignment horizontal="center" vertical="center"/>
    </xf>
    <xf numFmtId="164" fontId="5" fillId="0" borderId="82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16" borderId="40" xfId="0" applyFont="1" applyFill="1" applyBorder="1" applyAlignment="1">
      <alignment wrapText="1"/>
    </xf>
    <xf numFmtId="0" fontId="0" fillId="6" borderId="40" xfId="0" applyFill="1" applyBorder="1" applyAlignment="1">
      <alignment horizontal="left" vertical="center"/>
    </xf>
    <xf numFmtId="0" fontId="11" fillId="0" borderId="40" xfId="0" applyFont="1" applyBorder="1" applyAlignment="1">
      <alignment wrapText="1"/>
    </xf>
    <xf numFmtId="0" fontId="14" fillId="0" borderId="40" xfId="0" applyFont="1" applyBorder="1"/>
    <xf numFmtId="0" fontId="9" fillId="4" borderId="40" xfId="0" applyFont="1" applyFill="1" applyBorder="1" applyAlignment="1">
      <alignment horizontal="justify" vertical="center" wrapText="1"/>
    </xf>
    <xf numFmtId="0" fontId="0" fillId="13" borderId="40" xfId="0" applyFill="1" applyBorder="1"/>
    <xf numFmtId="0" fontId="0" fillId="14" borderId="40" xfId="0" applyFill="1" applyBorder="1"/>
    <xf numFmtId="0" fontId="0" fillId="8" borderId="40" xfId="0" applyFill="1" applyBorder="1" applyAlignment="1">
      <alignment horizontal="left" vertical="center"/>
    </xf>
    <xf numFmtId="0" fontId="9" fillId="0" borderId="83" xfId="0" applyFont="1" applyBorder="1" applyAlignment="1">
      <alignment wrapText="1"/>
    </xf>
    <xf numFmtId="0" fontId="11" fillId="19" borderId="40" xfId="0" applyFont="1" applyFill="1" applyBorder="1" applyAlignment="1">
      <alignment wrapText="1"/>
    </xf>
    <xf numFmtId="0" fontId="14" fillId="8" borderId="40" xfId="0" applyFont="1" applyFill="1" applyBorder="1"/>
    <xf numFmtId="0" fontId="0" fillId="13" borderId="84" xfId="0" applyFill="1" applyBorder="1"/>
    <xf numFmtId="0" fontId="9" fillId="0" borderId="81" xfId="0" applyFont="1" applyBorder="1" applyAlignment="1">
      <alignment wrapText="1"/>
    </xf>
    <xf numFmtId="0" fontId="0" fillId="13" borderId="23" xfId="0" applyFill="1" applyBorder="1"/>
    <xf numFmtId="0" fontId="9" fillId="8" borderId="85" xfId="0" applyFont="1" applyFill="1" applyBorder="1" applyAlignment="1">
      <alignment wrapText="1"/>
    </xf>
    <xf numFmtId="0" fontId="9" fillId="0" borderId="85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11" fillId="0" borderId="84" xfId="0" applyFont="1" applyBorder="1" applyAlignment="1">
      <alignment wrapText="1"/>
    </xf>
    <xf numFmtId="0" fontId="0" fillId="12" borderId="81" xfId="0" applyFill="1" applyBorder="1"/>
    <xf numFmtId="0" fontId="0" fillId="8" borderId="23" xfId="0" applyFill="1" applyBorder="1" applyAlignment="1">
      <alignment horizontal="left" vertical="center"/>
    </xf>
    <xf numFmtId="0" fontId="0" fillId="14" borderId="84" xfId="0" applyFill="1" applyBorder="1"/>
    <xf numFmtId="0" fontId="9" fillId="0" borderId="86" xfId="0" applyFont="1" applyBorder="1" applyAlignment="1">
      <alignment wrapText="1"/>
    </xf>
    <xf numFmtId="0" fontId="0" fillId="13" borderId="81" xfId="0" applyFill="1" applyBorder="1"/>
    <xf numFmtId="0" fontId="9" fillId="19" borderId="40" xfId="0" applyFont="1" applyFill="1" applyBorder="1" applyAlignment="1">
      <alignment wrapText="1"/>
    </xf>
    <xf numFmtId="0" fontId="6" fillId="2" borderId="87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3" borderId="33" xfId="0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 vertical="center" wrapText="1"/>
    </xf>
    <xf numFmtId="1" fontId="5" fillId="7" borderId="32" xfId="0" applyNumberFormat="1" applyFont="1" applyFill="1" applyBorder="1" applyAlignment="1">
      <alignment horizontal="center" vertical="center" textRotation="90" wrapText="1"/>
    </xf>
    <xf numFmtId="0" fontId="31" fillId="7" borderId="33" xfId="1" applyFill="1" applyBorder="1" applyAlignment="1">
      <alignment horizontal="center" vertical="center" textRotation="90" wrapText="1"/>
    </xf>
    <xf numFmtId="0" fontId="31" fillId="9" borderId="88" xfId="1" applyFill="1" applyBorder="1" applyAlignment="1">
      <alignment horizontal="center" vertical="center" textRotation="90" wrapText="1"/>
    </xf>
    <xf numFmtId="0" fontId="5" fillId="18" borderId="33" xfId="0" applyFont="1" applyFill="1" applyBorder="1" applyAlignment="1">
      <alignment horizontal="center" vertical="center" textRotation="90" wrapText="1"/>
    </xf>
    <xf numFmtId="1" fontId="31" fillId="7" borderId="89" xfId="1" applyNumberFormat="1" applyFill="1" applyBorder="1" applyAlignment="1">
      <alignment horizontal="center" vertical="center" textRotation="90" wrapText="1"/>
    </xf>
    <xf numFmtId="0" fontId="31" fillId="9" borderId="33" xfId="1" applyFill="1" applyBorder="1" applyAlignment="1">
      <alignment horizontal="center" vertical="center" textRotation="90" wrapText="1"/>
    </xf>
    <xf numFmtId="1" fontId="31" fillId="7" borderId="32" xfId="1" applyNumberFormat="1" applyFill="1" applyBorder="1" applyAlignment="1">
      <alignment horizontal="center" vertical="center" textRotation="90" wrapText="1"/>
    </xf>
    <xf numFmtId="0" fontId="31" fillId="2" borderId="33" xfId="1" applyFill="1" applyBorder="1" applyAlignment="1">
      <alignment horizontal="center" vertical="center" textRotation="90" wrapText="1"/>
    </xf>
    <xf numFmtId="0" fontId="31" fillId="7" borderId="88" xfId="1" applyFill="1" applyBorder="1" applyAlignment="1">
      <alignment horizontal="center" vertical="center" textRotation="90" wrapText="1"/>
    </xf>
    <xf numFmtId="0" fontId="31" fillId="7" borderId="89" xfId="1" applyFill="1" applyBorder="1" applyAlignment="1">
      <alignment horizontal="center" vertical="center" textRotation="90" wrapText="1"/>
    </xf>
    <xf numFmtId="0" fontId="5" fillId="7" borderId="3" xfId="0" applyFont="1" applyFill="1" applyBorder="1" applyAlignment="1">
      <alignment horizontal="center" vertical="center" textRotation="90" wrapText="1"/>
    </xf>
    <xf numFmtId="0" fontId="32" fillId="0" borderId="0" xfId="0" applyFont="1"/>
    <xf numFmtId="0" fontId="7" fillId="0" borderId="25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17" borderId="67" xfId="0" applyFont="1" applyFill="1" applyBorder="1" applyAlignment="1">
      <alignment horizontal="center" vertical="center"/>
    </xf>
    <xf numFmtId="0" fontId="5" fillId="17" borderId="43" xfId="0" applyFont="1" applyFill="1" applyBorder="1" applyAlignment="1">
      <alignment horizontal="center" vertical="center"/>
    </xf>
    <xf numFmtId="0" fontId="5" fillId="17" borderId="90" xfId="0" applyFont="1" applyFill="1" applyBorder="1" applyAlignment="1">
      <alignment horizontal="center" vertical="center"/>
    </xf>
    <xf numFmtId="0" fontId="5" fillId="17" borderId="4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justify" vertical="center" wrapText="1"/>
    </xf>
    <xf numFmtId="0" fontId="0" fillId="0" borderId="24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16" fontId="0" fillId="0" borderId="24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5" fillId="0" borderId="24" xfId="0" applyFont="1" applyBorder="1"/>
    <xf numFmtId="0" fontId="5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34" fillId="0" borderId="24" xfId="0" applyFont="1" applyBorder="1"/>
    <xf numFmtId="0" fontId="35" fillId="0" borderId="24" xfId="0" applyFont="1" applyBorder="1"/>
    <xf numFmtId="0" fontId="10" fillId="0" borderId="24" xfId="0" applyFont="1" applyBorder="1" applyAlignment="1">
      <alignment horizontal="justify" vertical="center" wrapText="1"/>
    </xf>
    <xf numFmtId="0" fontId="36" fillId="0" borderId="24" xfId="0" applyFont="1" applyBorder="1"/>
    <xf numFmtId="0" fontId="0" fillId="0" borderId="91" xfId="0" applyBorder="1" applyProtection="1">
      <protection hidden="1"/>
    </xf>
    <xf numFmtId="0" fontId="0" fillId="0" borderId="92" xfId="0" applyBorder="1" applyProtection="1">
      <protection hidden="1"/>
    </xf>
    <xf numFmtId="0" fontId="0" fillId="0" borderId="92" xfId="0" applyBorder="1"/>
    <xf numFmtId="1" fontId="0" fillId="0" borderId="92" xfId="0" applyNumberFormat="1" applyBorder="1"/>
    <xf numFmtId="0" fontId="0" fillId="0" borderId="92" xfId="0" applyBorder="1" applyAlignment="1">
      <alignment horizontal="center" vertical="center"/>
    </xf>
    <xf numFmtId="0" fontId="0" fillId="0" borderId="92" xfId="0" applyBorder="1" applyAlignment="1">
      <alignment horizontal="center"/>
    </xf>
    <xf numFmtId="0" fontId="0" fillId="0" borderId="93" xfId="0" applyBorder="1"/>
    <xf numFmtId="0" fontId="9" fillId="19" borderId="94" xfId="0" applyFont="1" applyFill="1" applyBorder="1"/>
    <xf numFmtId="0" fontId="0" fillId="19" borderId="95" xfId="0" applyFill="1" applyBorder="1" applyProtection="1">
      <protection hidden="1"/>
    </xf>
    <xf numFmtId="0" fontId="0" fillId="19" borderId="95" xfId="0" applyFill="1" applyBorder="1"/>
    <xf numFmtId="1" fontId="0" fillId="19" borderId="95" xfId="0" applyNumberFormat="1" applyFill="1" applyBorder="1"/>
    <xf numFmtId="0" fontId="0" fillId="19" borderId="95" xfId="0" applyFill="1" applyBorder="1" applyAlignment="1">
      <alignment horizontal="center" vertical="center"/>
    </xf>
    <xf numFmtId="0" fontId="0" fillId="19" borderId="95" xfId="0" applyFill="1" applyBorder="1" applyAlignment="1">
      <alignment horizontal="center"/>
    </xf>
    <xf numFmtId="0" fontId="0" fillId="19" borderId="96" xfId="0" applyFill="1" applyBorder="1"/>
    <xf numFmtId="0" fontId="6" fillId="2" borderId="21" xfId="0" applyFont="1" applyFill="1" applyBorder="1"/>
    <xf numFmtId="0" fontId="0" fillId="0" borderId="44" xfId="0" applyBorder="1"/>
    <xf numFmtId="0" fontId="0" fillId="0" borderId="40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</cellXfs>
  <cellStyles count="2">
    <cellStyle name="Hiperpovezava" xfId="1" builtinId="8"/>
    <cellStyle name="Navadno" xfId="0" builtinId="0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E5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71</xdr:row>
      <xdr:rowOff>23813</xdr:rowOff>
    </xdr:from>
    <xdr:to>
      <xdr:col>2</xdr:col>
      <xdr:colOff>684609</xdr:colOff>
      <xdr:row>71</xdr:row>
      <xdr:rowOff>166687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C6A998F0-A58A-5F29-7BA8-FEF836780700}"/>
            </a:ext>
          </a:extLst>
        </xdr:cNvPr>
        <xdr:cNvSpPr/>
      </xdr:nvSpPr>
      <xdr:spPr>
        <a:xfrm>
          <a:off x="2720578" y="14656594"/>
          <a:ext cx="636985" cy="142874"/>
        </a:xfrm>
        <a:prstGeom prst="ellipse">
          <a:avLst/>
        </a:prstGeom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53578</xdr:colOff>
      <xdr:row>72</xdr:row>
      <xdr:rowOff>17860</xdr:rowOff>
    </xdr:from>
    <xdr:to>
      <xdr:col>2</xdr:col>
      <xdr:colOff>690563</xdr:colOff>
      <xdr:row>72</xdr:row>
      <xdr:rowOff>160734</xdr:rowOff>
    </xdr:to>
    <xdr:sp macro="" textlink="">
      <xdr:nvSpPr>
        <xdr:cNvPr id="3" name="Elipsa 2">
          <a:extLst>
            <a:ext uri="{FF2B5EF4-FFF2-40B4-BE49-F238E27FC236}">
              <a16:creationId xmlns:a16="http://schemas.microsoft.com/office/drawing/2014/main" id="{EEA8E1A3-1DE4-4CAB-8834-C9246DFF6431}"/>
            </a:ext>
          </a:extLst>
        </xdr:cNvPr>
        <xdr:cNvSpPr/>
      </xdr:nvSpPr>
      <xdr:spPr>
        <a:xfrm>
          <a:off x="2726532" y="14829235"/>
          <a:ext cx="636985" cy="142874"/>
        </a:xfrm>
        <a:prstGeom prst="ellipse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45244</xdr:colOff>
      <xdr:row>73</xdr:row>
      <xdr:rowOff>21432</xdr:rowOff>
    </xdr:from>
    <xdr:to>
      <xdr:col>2</xdr:col>
      <xdr:colOff>682229</xdr:colOff>
      <xdr:row>73</xdr:row>
      <xdr:rowOff>164306</xdr:rowOff>
    </xdr:to>
    <xdr:sp macro="" textlink="">
      <xdr:nvSpPr>
        <xdr:cNvPr id="4" name="Elipsa 3">
          <a:extLst>
            <a:ext uri="{FF2B5EF4-FFF2-40B4-BE49-F238E27FC236}">
              <a16:creationId xmlns:a16="http://schemas.microsoft.com/office/drawing/2014/main" id="{6AA0325C-6D14-4701-BE6C-6980649FF33B}"/>
            </a:ext>
          </a:extLst>
        </xdr:cNvPr>
        <xdr:cNvSpPr/>
      </xdr:nvSpPr>
      <xdr:spPr>
        <a:xfrm>
          <a:off x="2718198" y="15011401"/>
          <a:ext cx="636985" cy="14287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69055</xdr:colOff>
      <xdr:row>8</xdr:row>
      <xdr:rowOff>53577</xdr:rowOff>
    </xdr:from>
    <xdr:to>
      <xdr:col>4</xdr:col>
      <xdr:colOff>708421</xdr:colOff>
      <xdr:row>8</xdr:row>
      <xdr:rowOff>303609</xdr:rowOff>
    </xdr:to>
    <xdr:sp macro="" textlink="">
      <xdr:nvSpPr>
        <xdr:cNvPr id="6" name="Elipsa 5">
          <a:extLst>
            <a:ext uri="{FF2B5EF4-FFF2-40B4-BE49-F238E27FC236}">
              <a16:creationId xmlns:a16="http://schemas.microsoft.com/office/drawing/2014/main" id="{4AD4C7E8-CC25-4BDE-B007-1BC196CF40EB}"/>
            </a:ext>
          </a:extLst>
        </xdr:cNvPr>
        <xdr:cNvSpPr/>
      </xdr:nvSpPr>
      <xdr:spPr>
        <a:xfrm>
          <a:off x="3492103" y="2166937"/>
          <a:ext cx="1389459" cy="250032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53577</xdr:colOff>
      <xdr:row>9</xdr:row>
      <xdr:rowOff>0</xdr:rowOff>
    </xdr:from>
    <xdr:to>
      <xdr:col>4</xdr:col>
      <xdr:colOff>692943</xdr:colOff>
      <xdr:row>10</xdr:row>
      <xdr:rowOff>0</xdr:rowOff>
    </xdr:to>
    <xdr:sp macro="" textlink="">
      <xdr:nvSpPr>
        <xdr:cNvPr id="7" name="Elipsa 6">
          <a:extLst>
            <a:ext uri="{FF2B5EF4-FFF2-40B4-BE49-F238E27FC236}">
              <a16:creationId xmlns:a16="http://schemas.microsoft.com/office/drawing/2014/main" id="{703CC726-5DAB-4F5B-9B91-964D02337BDF}"/>
            </a:ext>
          </a:extLst>
        </xdr:cNvPr>
        <xdr:cNvSpPr/>
      </xdr:nvSpPr>
      <xdr:spPr>
        <a:xfrm>
          <a:off x="3476625" y="2464594"/>
          <a:ext cx="1389459" cy="202406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39290</xdr:colOff>
      <xdr:row>23</xdr:row>
      <xdr:rowOff>176213</xdr:rowOff>
    </xdr:from>
    <xdr:to>
      <xdr:col>4</xdr:col>
      <xdr:colOff>678656</xdr:colOff>
      <xdr:row>25</xdr:row>
      <xdr:rowOff>21432</xdr:rowOff>
    </xdr:to>
    <xdr:sp macro="" textlink="">
      <xdr:nvSpPr>
        <xdr:cNvPr id="8" name="Elipsa 7">
          <a:extLst>
            <a:ext uri="{FF2B5EF4-FFF2-40B4-BE49-F238E27FC236}">
              <a16:creationId xmlns:a16="http://schemas.microsoft.com/office/drawing/2014/main" id="{1A9D136C-68A1-4732-826A-5192A4FD6D09}"/>
            </a:ext>
          </a:extLst>
        </xdr:cNvPr>
        <xdr:cNvSpPr/>
      </xdr:nvSpPr>
      <xdr:spPr>
        <a:xfrm>
          <a:off x="3462338" y="5795963"/>
          <a:ext cx="1389459" cy="250032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42862</xdr:colOff>
      <xdr:row>27</xdr:row>
      <xdr:rowOff>179785</xdr:rowOff>
    </xdr:from>
    <xdr:to>
      <xdr:col>4</xdr:col>
      <xdr:colOff>682228</xdr:colOff>
      <xdr:row>29</xdr:row>
      <xdr:rowOff>25004</xdr:rowOff>
    </xdr:to>
    <xdr:sp macro="" textlink="">
      <xdr:nvSpPr>
        <xdr:cNvPr id="9" name="Elipsa 8">
          <a:extLst>
            <a:ext uri="{FF2B5EF4-FFF2-40B4-BE49-F238E27FC236}">
              <a16:creationId xmlns:a16="http://schemas.microsoft.com/office/drawing/2014/main" id="{77DCB388-23DA-4BC0-A714-713EFA8B203C}"/>
            </a:ext>
          </a:extLst>
        </xdr:cNvPr>
        <xdr:cNvSpPr/>
      </xdr:nvSpPr>
      <xdr:spPr>
        <a:xfrm>
          <a:off x="3465910" y="6609160"/>
          <a:ext cx="1389459" cy="250032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46434</xdr:colOff>
      <xdr:row>30</xdr:row>
      <xdr:rowOff>165497</xdr:rowOff>
    </xdr:from>
    <xdr:to>
      <xdr:col>4</xdr:col>
      <xdr:colOff>685800</xdr:colOff>
      <xdr:row>32</xdr:row>
      <xdr:rowOff>10717</xdr:rowOff>
    </xdr:to>
    <xdr:sp macro="" textlink="">
      <xdr:nvSpPr>
        <xdr:cNvPr id="10" name="Elipsa 9">
          <a:extLst>
            <a:ext uri="{FF2B5EF4-FFF2-40B4-BE49-F238E27FC236}">
              <a16:creationId xmlns:a16="http://schemas.microsoft.com/office/drawing/2014/main" id="{F86B595C-9922-40F4-B7AA-2610FA72A185}"/>
            </a:ext>
          </a:extLst>
        </xdr:cNvPr>
        <xdr:cNvSpPr/>
      </xdr:nvSpPr>
      <xdr:spPr>
        <a:xfrm>
          <a:off x="3469482" y="7202091"/>
          <a:ext cx="1389459" cy="250032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44053</xdr:colOff>
      <xdr:row>43</xdr:row>
      <xdr:rowOff>175023</xdr:rowOff>
    </xdr:from>
    <xdr:to>
      <xdr:col>4</xdr:col>
      <xdr:colOff>683419</xdr:colOff>
      <xdr:row>45</xdr:row>
      <xdr:rowOff>20242</xdr:rowOff>
    </xdr:to>
    <xdr:sp macro="" textlink="">
      <xdr:nvSpPr>
        <xdr:cNvPr id="11" name="Elipsa 10">
          <a:extLst>
            <a:ext uri="{FF2B5EF4-FFF2-40B4-BE49-F238E27FC236}">
              <a16:creationId xmlns:a16="http://schemas.microsoft.com/office/drawing/2014/main" id="{022B7CF0-9E27-4A1C-B0C1-61E3E9F2E600}"/>
            </a:ext>
          </a:extLst>
        </xdr:cNvPr>
        <xdr:cNvSpPr/>
      </xdr:nvSpPr>
      <xdr:spPr>
        <a:xfrm>
          <a:off x="3467101" y="9997679"/>
          <a:ext cx="1389459" cy="250032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35718</xdr:colOff>
      <xdr:row>59</xdr:row>
      <xdr:rowOff>184548</xdr:rowOff>
    </xdr:from>
    <xdr:to>
      <xdr:col>4</xdr:col>
      <xdr:colOff>675084</xdr:colOff>
      <xdr:row>61</xdr:row>
      <xdr:rowOff>29767</xdr:rowOff>
    </xdr:to>
    <xdr:sp macro="" textlink="">
      <xdr:nvSpPr>
        <xdr:cNvPr id="12" name="Elipsa 11">
          <a:extLst>
            <a:ext uri="{FF2B5EF4-FFF2-40B4-BE49-F238E27FC236}">
              <a16:creationId xmlns:a16="http://schemas.microsoft.com/office/drawing/2014/main" id="{2A19EE07-41DA-4B19-AA33-A663FD1CDB32}"/>
            </a:ext>
          </a:extLst>
        </xdr:cNvPr>
        <xdr:cNvSpPr/>
      </xdr:nvSpPr>
      <xdr:spPr>
        <a:xfrm>
          <a:off x="3458766" y="13245704"/>
          <a:ext cx="1389459" cy="250032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734615</xdr:colOff>
      <xdr:row>34</xdr:row>
      <xdr:rowOff>202405</xdr:rowOff>
    </xdr:to>
    <xdr:sp macro="" textlink="">
      <xdr:nvSpPr>
        <xdr:cNvPr id="14" name="Elipsa 13">
          <a:extLst>
            <a:ext uri="{FF2B5EF4-FFF2-40B4-BE49-F238E27FC236}">
              <a16:creationId xmlns:a16="http://schemas.microsoft.com/office/drawing/2014/main" id="{5DBB4B47-8CD6-4FED-957C-8136BA3280E1}"/>
            </a:ext>
          </a:extLst>
        </xdr:cNvPr>
        <xdr:cNvSpPr/>
      </xdr:nvSpPr>
      <xdr:spPr>
        <a:xfrm>
          <a:off x="3423048" y="8001000"/>
          <a:ext cx="1484708" cy="2024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4</xdr:col>
      <xdr:colOff>734615</xdr:colOff>
      <xdr:row>38</xdr:row>
      <xdr:rowOff>202405</xdr:rowOff>
    </xdr:to>
    <xdr:sp macro="" textlink="">
      <xdr:nvSpPr>
        <xdr:cNvPr id="15" name="Elipsa 14">
          <a:extLst>
            <a:ext uri="{FF2B5EF4-FFF2-40B4-BE49-F238E27FC236}">
              <a16:creationId xmlns:a16="http://schemas.microsoft.com/office/drawing/2014/main" id="{0E462453-B8DA-4E80-AAB2-0F6FF556546E}"/>
            </a:ext>
          </a:extLst>
        </xdr:cNvPr>
        <xdr:cNvSpPr/>
      </xdr:nvSpPr>
      <xdr:spPr>
        <a:xfrm>
          <a:off x="3423048" y="8810625"/>
          <a:ext cx="1484708" cy="2024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0</xdr:colOff>
      <xdr:row>58</xdr:row>
      <xdr:rowOff>0</xdr:rowOff>
    </xdr:from>
    <xdr:to>
      <xdr:col>4</xdr:col>
      <xdr:colOff>734615</xdr:colOff>
      <xdr:row>58</xdr:row>
      <xdr:rowOff>202405</xdr:rowOff>
    </xdr:to>
    <xdr:sp macro="" textlink="">
      <xdr:nvSpPr>
        <xdr:cNvPr id="16" name="Elipsa 15">
          <a:extLst>
            <a:ext uri="{FF2B5EF4-FFF2-40B4-BE49-F238E27FC236}">
              <a16:creationId xmlns:a16="http://schemas.microsoft.com/office/drawing/2014/main" id="{62DE5EB2-ACAC-454F-BE2E-4D1F2FC4121F}"/>
            </a:ext>
          </a:extLst>
        </xdr:cNvPr>
        <xdr:cNvSpPr/>
      </xdr:nvSpPr>
      <xdr:spPr>
        <a:xfrm>
          <a:off x="3423048" y="12858750"/>
          <a:ext cx="1484708" cy="2024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29766</xdr:colOff>
      <xdr:row>8</xdr:row>
      <xdr:rowOff>23813</xdr:rowOff>
    </xdr:from>
    <xdr:to>
      <xdr:col>5</xdr:col>
      <xdr:colOff>708421</xdr:colOff>
      <xdr:row>8</xdr:row>
      <xdr:rowOff>315515</xdr:rowOff>
    </xdr:to>
    <xdr:sp macro="" textlink="">
      <xdr:nvSpPr>
        <xdr:cNvPr id="17" name="Elipsa 16">
          <a:extLst>
            <a:ext uri="{FF2B5EF4-FFF2-40B4-BE49-F238E27FC236}">
              <a16:creationId xmlns:a16="http://schemas.microsoft.com/office/drawing/2014/main" id="{0D6BE7A6-FE2A-4913-A8AE-7D33EB80C3CE}"/>
            </a:ext>
          </a:extLst>
        </xdr:cNvPr>
        <xdr:cNvSpPr/>
      </xdr:nvSpPr>
      <xdr:spPr>
        <a:xfrm>
          <a:off x="6453189" y="2137173"/>
          <a:ext cx="678655" cy="291702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9</xdr:row>
      <xdr:rowOff>1</xdr:rowOff>
    </xdr:from>
    <xdr:to>
      <xdr:col>6</xdr:col>
      <xdr:colOff>0</xdr:colOff>
      <xdr:row>10</xdr:row>
      <xdr:rowOff>1</xdr:rowOff>
    </xdr:to>
    <xdr:sp macro="" textlink="">
      <xdr:nvSpPr>
        <xdr:cNvPr id="18" name="Elipsa 17">
          <a:extLst>
            <a:ext uri="{FF2B5EF4-FFF2-40B4-BE49-F238E27FC236}">
              <a16:creationId xmlns:a16="http://schemas.microsoft.com/office/drawing/2014/main" id="{CB3E550E-3B7D-452D-8854-BCB399AA6E93}"/>
            </a:ext>
          </a:extLst>
        </xdr:cNvPr>
        <xdr:cNvSpPr/>
      </xdr:nvSpPr>
      <xdr:spPr>
        <a:xfrm>
          <a:off x="6423423" y="2464595"/>
          <a:ext cx="750093" cy="202406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10</xdr:row>
      <xdr:rowOff>190500</xdr:rowOff>
    </xdr:to>
    <xdr:sp macro="" textlink="">
      <xdr:nvSpPr>
        <xdr:cNvPr id="19" name="Elipsa 18">
          <a:extLst>
            <a:ext uri="{FF2B5EF4-FFF2-40B4-BE49-F238E27FC236}">
              <a16:creationId xmlns:a16="http://schemas.microsoft.com/office/drawing/2014/main" id="{A2C2C885-2AC4-4154-9BD8-C9B85D977F23}"/>
            </a:ext>
          </a:extLst>
        </xdr:cNvPr>
        <xdr:cNvSpPr/>
      </xdr:nvSpPr>
      <xdr:spPr>
        <a:xfrm>
          <a:off x="6423423" y="2667000"/>
          <a:ext cx="750093" cy="19050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-1</xdr:rowOff>
    </xdr:to>
    <xdr:sp macro="" textlink="">
      <xdr:nvSpPr>
        <xdr:cNvPr id="20" name="Elipsa 19">
          <a:extLst>
            <a:ext uri="{FF2B5EF4-FFF2-40B4-BE49-F238E27FC236}">
              <a16:creationId xmlns:a16="http://schemas.microsoft.com/office/drawing/2014/main" id="{CCD90282-F20E-4253-9157-B6B2DD3C8068}"/>
            </a:ext>
          </a:extLst>
        </xdr:cNvPr>
        <xdr:cNvSpPr/>
      </xdr:nvSpPr>
      <xdr:spPr>
        <a:xfrm>
          <a:off x="6423423" y="5822156"/>
          <a:ext cx="750093" cy="202406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6</xdr:col>
      <xdr:colOff>0</xdr:colOff>
      <xdr:row>29</xdr:row>
      <xdr:rowOff>-1</xdr:rowOff>
    </xdr:to>
    <xdr:sp macro="" textlink="">
      <xdr:nvSpPr>
        <xdr:cNvPr id="21" name="Elipsa 20">
          <a:extLst>
            <a:ext uri="{FF2B5EF4-FFF2-40B4-BE49-F238E27FC236}">
              <a16:creationId xmlns:a16="http://schemas.microsoft.com/office/drawing/2014/main" id="{22AC5469-D640-4DAB-890A-B7444E43BEBA}"/>
            </a:ext>
          </a:extLst>
        </xdr:cNvPr>
        <xdr:cNvSpPr/>
      </xdr:nvSpPr>
      <xdr:spPr>
        <a:xfrm>
          <a:off x="6423423" y="6631781"/>
          <a:ext cx="750093" cy="202406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22" name="Elipsa 21">
          <a:extLst>
            <a:ext uri="{FF2B5EF4-FFF2-40B4-BE49-F238E27FC236}">
              <a16:creationId xmlns:a16="http://schemas.microsoft.com/office/drawing/2014/main" id="{D751E950-420B-40C0-BB3D-4EAF57833F0B}"/>
            </a:ext>
          </a:extLst>
        </xdr:cNvPr>
        <xdr:cNvSpPr/>
      </xdr:nvSpPr>
      <xdr:spPr>
        <a:xfrm>
          <a:off x="6423423" y="7239000"/>
          <a:ext cx="750093" cy="202406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60</xdr:row>
      <xdr:rowOff>0</xdr:rowOff>
    </xdr:from>
    <xdr:to>
      <xdr:col>6</xdr:col>
      <xdr:colOff>0</xdr:colOff>
      <xdr:row>61</xdr:row>
      <xdr:rowOff>0</xdr:rowOff>
    </xdr:to>
    <xdr:sp macro="" textlink="">
      <xdr:nvSpPr>
        <xdr:cNvPr id="23" name="Elipsa 22">
          <a:extLst>
            <a:ext uri="{FF2B5EF4-FFF2-40B4-BE49-F238E27FC236}">
              <a16:creationId xmlns:a16="http://schemas.microsoft.com/office/drawing/2014/main" id="{EB041106-A14D-480C-BCCB-89E701A8357C}"/>
            </a:ext>
          </a:extLst>
        </xdr:cNvPr>
        <xdr:cNvSpPr/>
      </xdr:nvSpPr>
      <xdr:spPr>
        <a:xfrm>
          <a:off x="6423423" y="13263563"/>
          <a:ext cx="750093" cy="202406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24" name="Elipsa 23">
          <a:extLst>
            <a:ext uri="{FF2B5EF4-FFF2-40B4-BE49-F238E27FC236}">
              <a16:creationId xmlns:a16="http://schemas.microsoft.com/office/drawing/2014/main" id="{020E08B2-2C25-4954-B8AA-A15A638CDF6A}"/>
            </a:ext>
          </a:extLst>
        </xdr:cNvPr>
        <xdr:cNvSpPr/>
      </xdr:nvSpPr>
      <xdr:spPr>
        <a:xfrm>
          <a:off x="6423423" y="10025063"/>
          <a:ext cx="750093" cy="202406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0</xdr:colOff>
      <xdr:row>18</xdr:row>
      <xdr:rowOff>13607</xdr:rowOff>
    </xdr:from>
    <xdr:to>
      <xdr:col>5</xdr:col>
      <xdr:colOff>728834</xdr:colOff>
      <xdr:row>19</xdr:row>
      <xdr:rowOff>0</xdr:rowOff>
    </xdr:to>
    <xdr:sp macro="" textlink="">
      <xdr:nvSpPr>
        <xdr:cNvPr id="27" name="Elipsa 26">
          <a:extLst>
            <a:ext uri="{FF2B5EF4-FFF2-40B4-BE49-F238E27FC236}">
              <a16:creationId xmlns:a16="http://schemas.microsoft.com/office/drawing/2014/main" id="{BDF8CD24-E734-4642-80FA-0A60A16FC15D}"/>
            </a:ext>
          </a:extLst>
        </xdr:cNvPr>
        <xdr:cNvSpPr/>
      </xdr:nvSpPr>
      <xdr:spPr>
        <a:xfrm>
          <a:off x="7151405" y="6368143"/>
          <a:ext cx="748393" cy="19050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3</xdr:col>
      <xdr:colOff>95250</xdr:colOff>
      <xdr:row>18</xdr:row>
      <xdr:rowOff>8504</xdr:rowOff>
    </xdr:from>
    <xdr:to>
      <xdr:col>4</xdr:col>
      <xdr:colOff>734616</xdr:colOff>
      <xdr:row>19</xdr:row>
      <xdr:rowOff>8505</xdr:rowOff>
    </xdr:to>
    <xdr:sp macro="" textlink="">
      <xdr:nvSpPr>
        <xdr:cNvPr id="28" name="Elipsa 27">
          <a:extLst>
            <a:ext uri="{FF2B5EF4-FFF2-40B4-BE49-F238E27FC236}">
              <a16:creationId xmlns:a16="http://schemas.microsoft.com/office/drawing/2014/main" id="{0E5A3FC4-8E36-44A1-9385-F5AE433381B5}"/>
            </a:ext>
          </a:extLst>
        </xdr:cNvPr>
        <xdr:cNvSpPr/>
      </xdr:nvSpPr>
      <xdr:spPr>
        <a:xfrm>
          <a:off x="3524250" y="6363040"/>
          <a:ext cx="1387759" cy="204108"/>
        </a:xfrm>
        <a:prstGeom prst="ellipse">
          <a:avLst/>
        </a:prstGeom>
        <a:noFill/>
        <a:ln>
          <a:solidFill>
            <a:srgbClr val="EE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22623</xdr:colOff>
      <xdr:row>56</xdr:row>
      <xdr:rowOff>233363</xdr:rowOff>
    </xdr:from>
    <xdr:to>
      <xdr:col>6</xdr:col>
      <xdr:colOff>0</xdr:colOff>
      <xdr:row>57</xdr:row>
      <xdr:rowOff>233363</xdr:rowOff>
    </xdr:to>
    <xdr:sp macro="" textlink="">
      <xdr:nvSpPr>
        <xdr:cNvPr id="5" name="Elipsa 22">
          <a:extLst>
            <a:ext uri="{FF2B5EF4-FFF2-40B4-BE49-F238E27FC236}">
              <a16:creationId xmlns:a16="http://schemas.microsoft.com/office/drawing/2014/main" id="{27E012C5-855B-EC4D-9FE4-169D083F30B7}"/>
            </a:ext>
          </a:extLst>
        </xdr:cNvPr>
        <xdr:cNvSpPr/>
      </xdr:nvSpPr>
      <xdr:spPr>
        <a:xfrm>
          <a:off x="7680723" y="17238663"/>
          <a:ext cx="800100" cy="24130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1022349</xdr:colOff>
      <xdr:row>7</xdr:row>
      <xdr:rowOff>9525</xdr:rowOff>
    </xdr:from>
    <xdr:to>
      <xdr:col>44</xdr:col>
      <xdr:colOff>4761</xdr:colOff>
      <xdr:row>8</xdr:row>
      <xdr:rowOff>13494</xdr:rowOff>
    </xdr:to>
    <xdr:sp macro="" textlink="">
      <xdr:nvSpPr>
        <xdr:cNvPr id="25" name="Elipsa 24">
          <a:extLst>
            <a:ext uri="{FF2B5EF4-FFF2-40B4-BE49-F238E27FC236}">
              <a16:creationId xmlns:a16="http://schemas.microsoft.com/office/drawing/2014/main" id="{9C0FE043-69F1-D042-8172-477F7FC85C85}"/>
            </a:ext>
          </a:extLst>
        </xdr:cNvPr>
        <xdr:cNvSpPr/>
      </xdr:nvSpPr>
      <xdr:spPr>
        <a:xfrm>
          <a:off x="7194549" y="3995738"/>
          <a:ext cx="2054225" cy="203994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1017587</xdr:colOff>
      <xdr:row>8</xdr:row>
      <xdr:rowOff>14287</xdr:rowOff>
    </xdr:from>
    <xdr:to>
      <xdr:col>43</xdr:col>
      <xdr:colOff>1023937</xdr:colOff>
      <xdr:row>9</xdr:row>
      <xdr:rowOff>18256</xdr:rowOff>
    </xdr:to>
    <xdr:sp macro="" textlink="">
      <xdr:nvSpPr>
        <xdr:cNvPr id="27" name="Elipsa 26">
          <a:extLst>
            <a:ext uri="{FF2B5EF4-FFF2-40B4-BE49-F238E27FC236}">
              <a16:creationId xmlns:a16="http://schemas.microsoft.com/office/drawing/2014/main" id="{0E5F21CC-1D49-4396-A462-35415953A5B8}"/>
            </a:ext>
          </a:extLst>
        </xdr:cNvPr>
        <xdr:cNvSpPr/>
      </xdr:nvSpPr>
      <xdr:spPr>
        <a:xfrm>
          <a:off x="7189787" y="4200525"/>
          <a:ext cx="2054225" cy="203994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3174</xdr:colOff>
      <xdr:row>9</xdr:row>
      <xdr:rowOff>4762</xdr:rowOff>
    </xdr:from>
    <xdr:to>
      <xdr:col>45</xdr:col>
      <xdr:colOff>5953</xdr:colOff>
      <xdr:row>9</xdr:row>
      <xdr:rowOff>190500</xdr:rowOff>
    </xdr:to>
    <xdr:sp macro="" textlink="">
      <xdr:nvSpPr>
        <xdr:cNvPr id="28" name="Elipsa 27">
          <a:extLst>
            <a:ext uri="{FF2B5EF4-FFF2-40B4-BE49-F238E27FC236}">
              <a16:creationId xmlns:a16="http://schemas.microsoft.com/office/drawing/2014/main" id="{457FA4C2-18E3-4D99-93AD-BFBC8478EDDC}"/>
            </a:ext>
          </a:extLst>
        </xdr:cNvPr>
        <xdr:cNvSpPr/>
      </xdr:nvSpPr>
      <xdr:spPr>
        <a:xfrm>
          <a:off x="7206455" y="4398168"/>
          <a:ext cx="3074592" cy="185738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1017586</xdr:colOff>
      <xdr:row>6</xdr:row>
      <xdr:rowOff>57149</xdr:rowOff>
    </xdr:from>
    <xdr:to>
      <xdr:col>43</xdr:col>
      <xdr:colOff>14288</xdr:colOff>
      <xdr:row>6</xdr:row>
      <xdr:rowOff>371474</xdr:rowOff>
    </xdr:to>
    <xdr:sp macro="" textlink="">
      <xdr:nvSpPr>
        <xdr:cNvPr id="29" name="Elipsa 28">
          <a:extLst>
            <a:ext uri="{FF2B5EF4-FFF2-40B4-BE49-F238E27FC236}">
              <a16:creationId xmlns:a16="http://schemas.microsoft.com/office/drawing/2014/main" id="{64301699-805C-4A69-B1BF-28CA3F516CE2}"/>
            </a:ext>
          </a:extLst>
        </xdr:cNvPr>
        <xdr:cNvSpPr/>
      </xdr:nvSpPr>
      <xdr:spPr>
        <a:xfrm>
          <a:off x="7189786" y="3662362"/>
          <a:ext cx="1044577" cy="31432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1008062</xdr:colOff>
      <xdr:row>10</xdr:row>
      <xdr:rowOff>3571</xdr:rowOff>
    </xdr:from>
    <xdr:to>
      <xdr:col>43</xdr:col>
      <xdr:colOff>1014412</xdr:colOff>
      <xdr:row>11</xdr:row>
      <xdr:rowOff>7541</xdr:rowOff>
    </xdr:to>
    <xdr:sp macro="" textlink="">
      <xdr:nvSpPr>
        <xdr:cNvPr id="30" name="Elipsa 29">
          <a:extLst>
            <a:ext uri="{FF2B5EF4-FFF2-40B4-BE49-F238E27FC236}">
              <a16:creationId xmlns:a16="http://schemas.microsoft.com/office/drawing/2014/main" id="{A4376C8C-68A7-4D34-AF08-61D78D90AA3D}"/>
            </a:ext>
          </a:extLst>
        </xdr:cNvPr>
        <xdr:cNvSpPr/>
      </xdr:nvSpPr>
      <xdr:spPr>
        <a:xfrm>
          <a:off x="7187406" y="4599384"/>
          <a:ext cx="2054225" cy="206376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1015205</xdr:colOff>
      <xdr:row>10</xdr:row>
      <xdr:rowOff>195262</xdr:rowOff>
    </xdr:from>
    <xdr:to>
      <xdr:col>43</xdr:col>
      <xdr:colOff>1021555</xdr:colOff>
      <xdr:row>11</xdr:row>
      <xdr:rowOff>199232</xdr:rowOff>
    </xdr:to>
    <xdr:sp macro="" textlink="">
      <xdr:nvSpPr>
        <xdr:cNvPr id="31" name="Elipsa 30">
          <a:extLst>
            <a:ext uri="{FF2B5EF4-FFF2-40B4-BE49-F238E27FC236}">
              <a16:creationId xmlns:a16="http://schemas.microsoft.com/office/drawing/2014/main" id="{F00568FB-41D2-4CC6-AC0C-67689E631D32}"/>
            </a:ext>
          </a:extLst>
        </xdr:cNvPr>
        <xdr:cNvSpPr/>
      </xdr:nvSpPr>
      <xdr:spPr>
        <a:xfrm>
          <a:off x="7194549" y="4791075"/>
          <a:ext cx="2054225" cy="206376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929481</xdr:colOff>
      <xdr:row>12</xdr:row>
      <xdr:rowOff>2381</xdr:rowOff>
    </xdr:from>
    <xdr:to>
      <xdr:col>44</xdr:col>
      <xdr:colOff>23814</xdr:colOff>
      <xdr:row>12</xdr:row>
      <xdr:rowOff>196453</xdr:rowOff>
    </xdr:to>
    <xdr:sp macro="" textlink="">
      <xdr:nvSpPr>
        <xdr:cNvPr id="32" name="Elipsa 31">
          <a:extLst>
            <a:ext uri="{FF2B5EF4-FFF2-40B4-BE49-F238E27FC236}">
              <a16:creationId xmlns:a16="http://schemas.microsoft.com/office/drawing/2014/main" id="{071955AB-9206-48C3-AE9F-C9F04D2D62F7}"/>
            </a:ext>
          </a:extLst>
        </xdr:cNvPr>
        <xdr:cNvSpPr/>
      </xdr:nvSpPr>
      <xdr:spPr>
        <a:xfrm>
          <a:off x="8132762" y="5003006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962818</xdr:colOff>
      <xdr:row>13</xdr:row>
      <xdr:rowOff>11906</xdr:rowOff>
    </xdr:from>
    <xdr:to>
      <xdr:col>43</xdr:col>
      <xdr:colOff>57151</xdr:colOff>
      <xdr:row>14</xdr:row>
      <xdr:rowOff>3571</xdr:rowOff>
    </xdr:to>
    <xdr:sp macro="" textlink="">
      <xdr:nvSpPr>
        <xdr:cNvPr id="33" name="Elipsa 32">
          <a:extLst>
            <a:ext uri="{FF2B5EF4-FFF2-40B4-BE49-F238E27FC236}">
              <a16:creationId xmlns:a16="http://schemas.microsoft.com/office/drawing/2014/main" id="{F53751EB-10E2-4D75-9DB7-B3B417AF6EF4}"/>
            </a:ext>
          </a:extLst>
        </xdr:cNvPr>
        <xdr:cNvSpPr/>
      </xdr:nvSpPr>
      <xdr:spPr>
        <a:xfrm>
          <a:off x="7142162" y="5214937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954483</xdr:colOff>
      <xdr:row>14</xdr:row>
      <xdr:rowOff>3571</xdr:rowOff>
    </xdr:from>
    <xdr:to>
      <xdr:col>43</xdr:col>
      <xdr:colOff>48816</xdr:colOff>
      <xdr:row>14</xdr:row>
      <xdr:rowOff>197643</xdr:rowOff>
    </xdr:to>
    <xdr:sp macro="" textlink="">
      <xdr:nvSpPr>
        <xdr:cNvPr id="34" name="Elipsa 33">
          <a:extLst>
            <a:ext uri="{FF2B5EF4-FFF2-40B4-BE49-F238E27FC236}">
              <a16:creationId xmlns:a16="http://schemas.microsoft.com/office/drawing/2014/main" id="{8903D136-05D9-4147-B829-0A2E09D18B58}"/>
            </a:ext>
          </a:extLst>
        </xdr:cNvPr>
        <xdr:cNvSpPr/>
      </xdr:nvSpPr>
      <xdr:spPr>
        <a:xfrm>
          <a:off x="7133827" y="5409009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964009</xdr:colOff>
      <xdr:row>16</xdr:row>
      <xdr:rowOff>13097</xdr:rowOff>
    </xdr:from>
    <xdr:to>
      <xdr:col>44</xdr:col>
      <xdr:colOff>58342</xdr:colOff>
      <xdr:row>17</xdr:row>
      <xdr:rowOff>4763</xdr:rowOff>
    </xdr:to>
    <xdr:sp macro="" textlink="">
      <xdr:nvSpPr>
        <xdr:cNvPr id="35" name="Elipsa 34">
          <a:extLst>
            <a:ext uri="{FF2B5EF4-FFF2-40B4-BE49-F238E27FC236}">
              <a16:creationId xmlns:a16="http://schemas.microsoft.com/office/drawing/2014/main" id="{735E499A-D6FF-4CCB-8869-6ED8EFD57D8B}"/>
            </a:ext>
          </a:extLst>
        </xdr:cNvPr>
        <xdr:cNvSpPr/>
      </xdr:nvSpPr>
      <xdr:spPr>
        <a:xfrm>
          <a:off x="8167290" y="5823347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21034</xdr:colOff>
      <xdr:row>18</xdr:row>
      <xdr:rowOff>46433</xdr:rowOff>
    </xdr:from>
    <xdr:to>
      <xdr:col>44</xdr:col>
      <xdr:colOff>1012031</xdr:colOff>
      <xdr:row>18</xdr:row>
      <xdr:rowOff>559592</xdr:rowOff>
    </xdr:to>
    <xdr:sp macro="" textlink="">
      <xdr:nvSpPr>
        <xdr:cNvPr id="36" name="Elipsa 35">
          <a:extLst>
            <a:ext uri="{FF2B5EF4-FFF2-40B4-BE49-F238E27FC236}">
              <a16:creationId xmlns:a16="http://schemas.microsoft.com/office/drawing/2014/main" id="{6AB9FD93-D7AD-4878-B35C-16E61D9FD51B}"/>
            </a:ext>
          </a:extLst>
        </xdr:cNvPr>
        <xdr:cNvSpPr/>
      </xdr:nvSpPr>
      <xdr:spPr>
        <a:xfrm>
          <a:off x="7224315" y="6261496"/>
          <a:ext cx="3038872" cy="51315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997346</xdr:colOff>
      <xdr:row>20</xdr:row>
      <xdr:rowOff>4761</xdr:rowOff>
    </xdr:from>
    <xdr:to>
      <xdr:col>43</xdr:col>
      <xdr:colOff>91679</xdr:colOff>
      <xdr:row>20</xdr:row>
      <xdr:rowOff>198833</xdr:rowOff>
    </xdr:to>
    <xdr:sp macro="" textlink="">
      <xdr:nvSpPr>
        <xdr:cNvPr id="37" name="Elipsa 36">
          <a:extLst>
            <a:ext uri="{FF2B5EF4-FFF2-40B4-BE49-F238E27FC236}">
              <a16:creationId xmlns:a16="http://schemas.microsoft.com/office/drawing/2014/main" id="{03A05A38-E5BE-4369-927B-DE6565C6BA95}"/>
            </a:ext>
          </a:extLst>
        </xdr:cNvPr>
        <xdr:cNvSpPr/>
      </xdr:nvSpPr>
      <xdr:spPr>
        <a:xfrm>
          <a:off x="7176690" y="6993730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1018777</xdr:colOff>
      <xdr:row>21</xdr:row>
      <xdr:rowOff>8333</xdr:rowOff>
    </xdr:from>
    <xdr:to>
      <xdr:col>43</xdr:col>
      <xdr:colOff>113110</xdr:colOff>
      <xdr:row>21</xdr:row>
      <xdr:rowOff>202405</xdr:rowOff>
    </xdr:to>
    <xdr:sp macro="" textlink="">
      <xdr:nvSpPr>
        <xdr:cNvPr id="38" name="Elipsa 37">
          <a:extLst>
            <a:ext uri="{FF2B5EF4-FFF2-40B4-BE49-F238E27FC236}">
              <a16:creationId xmlns:a16="http://schemas.microsoft.com/office/drawing/2014/main" id="{3B3C816C-3557-46F7-8C18-FC81A97A8368}"/>
            </a:ext>
          </a:extLst>
        </xdr:cNvPr>
        <xdr:cNvSpPr/>
      </xdr:nvSpPr>
      <xdr:spPr>
        <a:xfrm>
          <a:off x="7198121" y="7199708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950912</xdr:colOff>
      <xdr:row>22</xdr:row>
      <xdr:rowOff>5952</xdr:rowOff>
    </xdr:from>
    <xdr:to>
      <xdr:col>44</xdr:col>
      <xdr:colOff>45245</xdr:colOff>
      <xdr:row>22</xdr:row>
      <xdr:rowOff>200024</xdr:rowOff>
    </xdr:to>
    <xdr:sp macro="" textlink="">
      <xdr:nvSpPr>
        <xdr:cNvPr id="39" name="Elipsa 38">
          <a:extLst>
            <a:ext uri="{FF2B5EF4-FFF2-40B4-BE49-F238E27FC236}">
              <a16:creationId xmlns:a16="http://schemas.microsoft.com/office/drawing/2014/main" id="{7AADA7AD-18EE-48B1-9902-7648F807F734}"/>
            </a:ext>
          </a:extLst>
        </xdr:cNvPr>
        <xdr:cNvSpPr/>
      </xdr:nvSpPr>
      <xdr:spPr>
        <a:xfrm>
          <a:off x="8154193" y="7399733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954484</xdr:colOff>
      <xdr:row>23</xdr:row>
      <xdr:rowOff>200024</xdr:rowOff>
    </xdr:from>
    <xdr:to>
      <xdr:col>44</xdr:col>
      <xdr:colOff>48817</xdr:colOff>
      <xdr:row>24</xdr:row>
      <xdr:rowOff>191690</xdr:rowOff>
    </xdr:to>
    <xdr:sp macro="" textlink="">
      <xdr:nvSpPr>
        <xdr:cNvPr id="40" name="Elipsa 39">
          <a:extLst>
            <a:ext uri="{FF2B5EF4-FFF2-40B4-BE49-F238E27FC236}">
              <a16:creationId xmlns:a16="http://schemas.microsoft.com/office/drawing/2014/main" id="{04555DB1-EC50-4702-BB81-E242EF3AC0FA}"/>
            </a:ext>
          </a:extLst>
        </xdr:cNvPr>
        <xdr:cNvSpPr/>
      </xdr:nvSpPr>
      <xdr:spPr>
        <a:xfrm>
          <a:off x="8157765" y="7796212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993774</xdr:colOff>
      <xdr:row>24</xdr:row>
      <xdr:rowOff>191690</xdr:rowOff>
    </xdr:from>
    <xdr:to>
      <xdr:col>43</xdr:col>
      <xdr:colOff>88107</xdr:colOff>
      <xdr:row>25</xdr:row>
      <xdr:rowOff>183356</xdr:rowOff>
    </xdr:to>
    <xdr:sp macro="" textlink="">
      <xdr:nvSpPr>
        <xdr:cNvPr id="41" name="Elipsa 40">
          <a:extLst>
            <a:ext uri="{FF2B5EF4-FFF2-40B4-BE49-F238E27FC236}">
              <a16:creationId xmlns:a16="http://schemas.microsoft.com/office/drawing/2014/main" id="{467A0DF3-E589-418F-8BCD-9A90770DB5E3}"/>
            </a:ext>
          </a:extLst>
        </xdr:cNvPr>
        <xdr:cNvSpPr/>
      </xdr:nvSpPr>
      <xdr:spPr>
        <a:xfrm>
          <a:off x="7173118" y="7990284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961628</xdr:colOff>
      <xdr:row>25</xdr:row>
      <xdr:rowOff>201215</xdr:rowOff>
    </xdr:from>
    <xdr:to>
      <xdr:col>44</xdr:col>
      <xdr:colOff>55961</xdr:colOff>
      <xdr:row>26</xdr:row>
      <xdr:rowOff>192881</xdr:rowOff>
    </xdr:to>
    <xdr:sp macro="" textlink="">
      <xdr:nvSpPr>
        <xdr:cNvPr id="42" name="Elipsa 41">
          <a:extLst>
            <a:ext uri="{FF2B5EF4-FFF2-40B4-BE49-F238E27FC236}">
              <a16:creationId xmlns:a16="http://schemas.microsoft.com/office/drawing/2014/main" id="{D146600A-E7D2-46E1-8D78-9921FF25B696}"/>
            </a:ext>
          </a:extLst>
        </xdr:cNvPr>
        <xdr:cNvSpPr/>
      </xdr:nvSpPr>
      <xdr:spPr>
        <a:xfrm>
          <a:off x="8164909" y="8202215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994965</xdr:colOff>
      <xdr:row>26</xdr:row>
      <xdr:rowOff>192881</xdr:rowOff>
    </xdr:from>
    <xdr:to>
      <xdr:col>44</xdr:col>
      <xdr:colOff>89298</xdr:colOff>
      <xdr:row>27</xdr:row>
      <xdr:rowOff>184546</xdr:rowOff>
    </xdr:to>
    <xdr:sp macro="" textlink="">
      <xdr:nvSpPr>
        <xdr:cNvPr id="43" name="Elipsa 42">
          <a:extLst>
            <a:ext uri="{FF2B5EF4-FFF2-40B4-BE49-F238E27FC236}">
              <a16:creationId xmlns:a16="http://schemas.microsoft.com/office/drawing/2014/main" id="{81D36512-4DE3-4674-BB2A-0963A6E2634C}"/>
            </a:ext>
          </a:extLst>
        </xdr:cNvPr>
        <xdr:cNvSpPr/>
      </xdr:nvSpPr>
      <xdr:spPr>
        <a:xfrm>
          <a:off x="8198246" y="8396287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950911</xdr:colOff>
      <xdr:row>27</xdr:row>
      <xdr:rowOff>196452</xdr:rowOff>
    </xdr:from>
    <xdr:to>
      <xdr:col>43</xdr:col>
      <xdr:colOff>45244</xdr:colOff>
      <xdr:row>28</xdr:row>
      <xdr:rowOff>188118</xdr:rowOff>
    </xdr:to>
    <xdr:sp macro="" textlink="">
      <xdr:nvSpPr>
        <xdr:cNvPr id="44" name="Elipsa 43">
          <a:extLst>
            <a:ext uri="{FF2B5EF4-FFF2-40B4-BE49-F238E27FC236}">
              <a16:creationId xmlns:a16="http://schemas.microsoft.com/office/drawing/2014/main" id="{B1E8916B-B32D-4379-A9AC-C4B8D7CB578A}"/>
            </a:ext>
          </a:extLst>
        </xdr:cNvPr>
        <xdr:cNvSpPr/>
      </xdr:nvSpPr>
      <xdr:spPr>
        <a:xfrm>
          <a:off x="7130255" y="8602265"/>
          <a:ext cx="1142208" cy="194072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984248</xdr:colOff>
      <xdr:row>28</xdr:row>
      <xdr:rowOff>200023</xdr:rowOff>
    </xdr:from>
    <xdr:to>
      <xdr:col>45</xdr:col>
      <xdr:colOff>11906</xdr:colOff>
      <xdr:row>30</xdr:row>
      <xdr:rowOff>5952</xdr:rowOff>
    </xdr:to>
    <xdr:sp macro="" textlink="">
      <xdr:nvSpPr>
        <xdr:cNvPr id="45" name="Elipsa 44">
          <a:extLst>
            <a:ext uri="{FF2B5EF4-FFF2-40B4-BE49-F238E27FC236}">
              <a16:creationId xmlns:a16="http://schemas.microsoft.com/office/drawing/2014/main" id="{8EF0272E-5CBF-467D-BFA5-0AFF490CAE1C}"/>
            </a:ext>
          </a:extLst>
        </xdr:cNvPr>
        <xdr:cNvSpPr/>
      </xdr:nvSpPr>
      <xdr:spPr>
        <a:xfrm>
          <a:off x="7163592" y="8808242"/>
          <a:ext cx="3123408" cy="21074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993773</xdr:colOff>
      <xdr:row>30</xdr:row>
      <xdr:rowOff>36908</xdr:rowOff>
    </xdr:from>
    <xdr:to>
      <xdr:col>45</xdr:col>
      <xdr:colOff>21431</xdr:colOff>
      <xdr:row>30</xdr:row>
      <xdr:rowOff>363141</xdr:rowOff>
    </xdr:to>
    <xdr:sp macro="" textlink="">
      <xdr:nvSpPr>
        <xdr:cNvPr id="46" name="Elipsa 45">
          <a:extLst>
            <a:ext uri="{FF2B5EF4-FFF2-40B4-BE49-F238E27FC236}">
              <a16:creationId xmlns:a16="http://schemas.microsoft.com/office/drawing/2014/main" id="{F6E4D07C-151E-44ED-AD1D-7EADE7768809}"/>
            </a:ext>
          </a:extLst>
        </xdr:cNvPr>
        <xdr:cNvSpPr/>
      </xdr:nvSpPr>
      <xdr:spPr>
        <a:xfrm>
          <a:off x="7173117" y="9049939"/>
          <a:ext cx="3123408" cy="326233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987820</xdr:colOff>
      <xdr:row>31</xdr:row>
      <xdr:rowOff>1189</xdr:rowOff>
    </xdr:from>
    <xdr:to>
      <xdr:col>44</xdr:col>
      <xdr:colOff>5953</xdr:colOff>
      <xdr:row>32</xdr:row>
      <xdr:rowOff>-1</xdr:rowOff>
    </xdr:to>
    <xdr:sp macro="" textlink="">
      <xdr:nvSpPr>
        <xdr:cNvPr id="47" name="Elipsa 46">
          <a:extLst>
            <a:ext uri="{FF2B5EF4-FFF2-40B4-BE49-F238E27FC236}">
              <a16:creationId xmlns:a16="http://schemas.microsoft.com/office/drawing/2014/main" id="{F49BF67E-2422-45F7-9C36-FB4328845602}"/>
            </a:ext>
          </a:extLst>
        </xdr:cNvPr>
        <xdr:cNvSpPr/>
      </xdr:nvSpPr>
      <xdr:spPr>
        <a:xfrm>
          <a:off x="7167164" y="9395220"/>
          <a:ext cx="2089945" cy="20121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1005680</xdr:colOff>
      <xdr:row>32</xdr:row>
      <xdr:rowOff>-1</xdr:rowOff>
    </xdr:from>
    <xdr:to>
      <xdr:col>44</xdr:col>
      <xdr:colOff>17860</xdr:colOff>
      <xdr:row>33</xdr:row>
      <xdr:rowOff>3570</xdr:rowOff>
    </xdr:to>
    <xdr:sp macro="" textlink="">
      <xdr:nvSpPr>
        <xdr:cNvPr id="48" name="Elipsa 47">
          <a:extLst>
            <a:ext uri="{FF2B5EF4-FFF2-40B4-BE49-F238E27FC236}">
              <a16:creationId xmlns:a16="http://schemas.microsoft.com/office/drawing/2014/main" id="{2BE122C5-3240-41A1-A30B-BF49EB8E6B96}"/>
            </a:ext>
          </a:extLst>
        </xdr:cNvPr>
        <xdr:cNvSpPr/>
      </xdr:nvSpPr>
      <xdr:spPr>
        <a:xfrm>
          <a:off x="8208961" y="9596437"/>
          <a:ext cx="1060055" cy="20597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17462</xdr:colOff>
      <xdr:row>32</xdr:row>
      <xdr:rowOff>148828</xdr:rowOff>
    </xdr:from>
    <xdr:to>
      <xdr:col>43</xdr:col>
      <xdr:colOff>47625</xdr:colOff>
      <xdr:row>34</xdr:row>
      <xdr:rowOff>32147</xdr:rowOff>
    </xdr:to>
    <xdr:sp macro="" textlink="">
      <xdr:nvSpPr>
        <xdr:cNvPr id="49" name="Elipsa 48">
          <a:extLst>
            <a:ext uri="{FF2B5EF4-FFF2-40B4-BE49-F238E27FC236}">
              <a16:creationId xmlns:a16="http://schemas.microsoft.com/office/drawing/2014/main" id="{BE8F229D-F502-414D-9750-7DBFBD900781}"/>
            </a:ext>
          </a:extLst>
        </xdr:cNvPr>
        <xdr:cNvSpPr/>
      </xdr:nvSpPr>
      <xdr:spPr>
        <a:xfrm>
          <a:off x="7220743" y="9745266"/>
          <a:ext cx="1054101" cy="28813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1005681</xdr:colOff>
      <xdr:row>34</xdr:row>
      <xdr:rowOff>5953</xdr:rowOff>
    </xdr:from>
    <xdr:to>
      <xdr:col>44</xdr:col>
      <xdr:colOff>11906</xdr:colOff>
      <xdr:row>35</xdr:row>
      <xdr:rowOff>2382</xdr:rowOff>
    </xdr:to>
    <xdr:sp macro="" textlink="">
      <xdr:nvSpPr>
        <xdr:cNvPr id="50" name="Elipsa 49">
          <a:extLst>
            <a:ext uri="{FF2B5EF4-FFF2-40B4-BE49-F238E27FC236}">
              <a16:creationId xmlns:a16="http://schemas.microsoft.com/office/drawing/2014/main" id="{B9D3E2FD-A5C5-4F15-8931-8811204D3C57}"/>
            </a:ext>
          </a:extLst>
        </xdr:cNvPr>
        <xdr:cNvSpPr/>
      </xdr:nvSpPr>
      <xdr:spPr>
        <a:xfrm>
          <a:off x="8208962" y="10007203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1015205</xdr:colOff>
      <xdr:row>34</xdr:row>
      <xdr:rowOff>188119</xdr:rowOff>
    </xdr:from>
    <xdr:to>
      <xdr:col>43</xdr:col>
      <xdr:colOff>21430</xdr:colOff>
      <xdr:row>35</xdr:row>
      <xdr:rowOff>184548</xdr:rowOff>
    </xdr:to>
    <xdr:sp macro="" textlink="">
      <xdr:nvSpPr>
        <xdr:cNvPr id="51" name="Elipsa 50">
          <a:extLst>
            <a:ext uri="{FF2B5EF4-FFF2-40B4-BE49-F238E27FC236}">
              <a16:creationId xmlns:a16="http://schemas.microsoft.com/office/drawing/2014/main" id="{53F4A5A2-CBB1-44EB-B66C-1D846C5714A1}"/>
            </a:ext>
          </a:extLst>
        </xdr:cNvPr>
        <xdr:cNvSpPr/>
      </xdr:nvSpPr>
      <xdr:spPr>
        <a:xfrm>
          <a:off x="7194549" y="10189369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1012822</xdr:colOff>
      <xdr:row>35</xdr:row>
      <xdr:rowOff>197644</xdr:rowOff>
    </xdr:from>
    <xdr:to>
      <xdr:col>44</xdr:col>
      <xdr:colOff>11905</xdr:colOff>
      <xdr:row>37</xdr:row>
      <xdr:rowOff>0</xdr:rowOff>
    </xdr:to>
    <xdr:sp macro="" textlink="">
      <xdr:nvSpPr>
        <xdr:cNvPr id="52" name="Elipsa 51">
          <a:extLst>
            <a:ext uri="{FF2B5EF4-FFF2-40B4-BE49-F238E27FC236}">
              <a16:creationId xmlns:a16="http://schemas.microsoft.com/office/drawing/2014/main" id="{303C68F4-BC3E-49DA-A48E-1F96D1D948E7}"/>
            </a:ext>
          </a:extLst>
        </xdr:cNvPr>
        <xdr:cNvSpPr/>
      </xdr:nvSpPr>
      <xdr:spPr>
        <a:xfrm>
          <a:off x="7192166" y="10401300"/>
          <a:ext cx="2070895" cy="20716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6746</xdr:colOff>
      <xdr:row>37</xdr:row>
      <xdr:rowOff>13096</xdr:rowOff>
    </xdr:from>
    <xdr:to>
      <xdr:col>43</xdr:col>
      <xdr:colOff>36908</xdr:colOff>
      <xdr:row>38</xdr:row>
      <xdr:rowOff>9525</xdr:rowOff>
    </xdr:to>
    <xdr:sp macro="" textlink="">
      <xdr:nvSpPr>
        <xdr:cNvPr id="53" name="Elipsa 52">
          <a:extLst>
            <a:ext uri="{FF2B5EF4-FFF2-40B4-BE49-F238E27FC236}">
              <a16:creationId xmlns:a16="http://schemas.microsoft.com/office/drawing/2014/main" id="{D7DB1414-CAA6-42CD-8AB8-A4F2703A2D8E}"/>
            </a:ext>
          </a:extLst>
        </xdr:cNvPr>
        <xdr:cNvSpPr/>
      </xdr:nvSpPr>
      <xdr:spPr>
        <a:xfrm>
          <a:off x="7210027" y="10621565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1004489</xdr:colOff>
      <xdr:row>38</xdr:row>
      <xdr:rowOff>4762</xdr:rowOff>
    </xdr:from>
    <xdr:to>
      <xdr:col>43</xdr:col>
      <xdr:colOff>10714</xdr:colOff>
      <xdr:row>39</xdr:row>
      <xdr:rowOff>1191</xdr:rowOff>
    </xdr:to>
    <xdr:sp macro="" textlink="">
      <xdr:nvSpPr>
        <xdr:cNvPr id="54" name="Elipsa 53">
          <a:extLst>
            <a:ext uri="{FF2B5EF4-FFF2-40B4-BE49-F238E27FC236}">
              <a16:creationId xmlns:a16="http://schemas.microsoft.com/office/drawing/2014/main" id="{ECE0945E-4342-49F9-A66E-E7F6A9CFC959}"/>
            </a:ext>
          </a:extLst>
        </xdr:cNvPr>
        <xdr:cNvSpPr/>
      </xdr:nvSpPr>
      <xdr:spPr>
        <a:xfrm>
          <a:off x="7183833" y="10815637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41</xdr:col>
      <xdr:colOff>1019967</xdr:colOff>
      <xdr:row>39</xdr:row>
      <xdr:rowOff>2381</xdr:rowOff>
    </xdr:from>
    <xdr:to>
      <xdr:col>43</xdr:col>
      <xdr:colOff>26192</xdr:colOff>
      <xdr:row>39</xdr:row>
      <xdr:rowOff>201216</xdr:rowOff>
    </xdr:to>
    <xdr:sp macro="" textlink="">
      <xdr:nvSpPr>
        <xdr:cNvPr id="55" name="Elipsa 54">
          <a:extLst>
            <a:ext uri="{FF2B5EF4-FFF2-40B4-BE49-F238E27FC236}">
              <a16:creationId xmlns:a16="http://schemas.microsoft.com/office/drawing/2014/main" id="{C99412ED-DF64-4F12-8B4A-E25420C61BD1}"/>
            </a:ext>
          </a:extLst>
        </xdr:cNvPr>
        <xdr:cNvSpPr/>
      </xdr:nvSpPr>
      <xdr:spPr>
        <a:xfrm>
          <a:off x="7199311" y="11015662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40</xdr:row>
      <xdr:rowOff>0</xdr:rowOff>
    </xdr:from>
    <xdr:to>
      <xdr:col>43</xdr:col>
      <xdr:colOff>30162</xdr:colOff>
      <xdr:row>40</xdr:row>
      <xdr:rowOff>198835</xdr:rowOff>
    </xdr:to>
    <xdr:sp macro="" textlink="">
      <xdr:nvSpPr>
        <xdr:cNvPr id="56" name="Elipsa 55">
          <a:extLst>
            <a:ext uri="{FF2B5EF4-FFF2-40B4-BE49-F238E27FC236}">
              <a16:creationId xmlns:a16="http://schemas.microsoft.com/office/drawing/2014/main" id="{5A9D621A-9D51-4B1B-A297-D6BDA8E7E890}"/>
            </a:ext>
          </a:extLst>
        </xdr:cNvPr>
        <xdr:cNvSpPr/>
      </xdr:nvSpPr>
      <xdr:spPr>
        <a:xfrm>
          <a:off x="7203281" y="11215688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1023937</xdr:colOff>
      <xdr:row>41</xdr:row>
      <xdr:rowOff>5953</xdr:rowOff>
    </xdr:from>
    <xdr:to>
      <xdr:col>44</xdr:col>
      <xdr:colOff>30162</xdr:colOff>
      <xdr:row>42</xdr:row>
      <xdr:rowOff>2382</xdr:rowOff>
    </xdr:to>
    <xdr:sp macro="" textlink="">
      <xdr:nvSpPr>
        <xdr:cNvPr id="57" name="Elipsa 56">
          <a:extLst>
            <a:ext uri="{FF2B5EF4-FFF2-40B4-BE49-F238E27FC236}">
              <a16:creationId xmlns:a16="http://schemas.microsoft.com/office/drawing/2014/main" id="{8B4EFB3A-6666-44D4-A10A-D459D6634035}"/>
            </a:ext>
          </a:extLst>
        </xdr:cNvPr>
        <xdr:cNvSpPr/>
      </xdr:nvSpPr>
      <xdr:spPr>
        <a:xfrm>
          <a:off x="8227218" y="11424047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42</xdr:row>
      <xdr:rowOff>0</xdr:rowOff>
    </xdr:from>
    <xdr:to>
      <xdr:col>43</xdr:col>
      <xdr:colOff>30162</xdr:colOff>
      <xdr:row>42</xdr:row>
      <xdr:rowOff>198835</xdr:rowOff>
    </xdr:to>
    <xdr:sp macro="" textlink="">
      <xdr:nvSpPr>
        <xdr:cNvPr id="58" name="Elipsa 57">
          <a:extLst>
            <a:ext uri="{FF2B5EF4-FFF2-40B4-BE49-F238E27FC236}">
              <a16:creationId xmlns:a16="http://schemas.microsoft.com/office/drawing/2014/main" id="{B29A343C-44CF-40EA-B7D5-6A9B5D65ED61}"/>
            </a:ext>
          </a:extLst>
        </xdr:cNvPr>
        <xdr:cNvSpPr/>
      </xdr:nvSpPr>
      <xdr:spPr>
        <a:xfrm>
          <a:off x="7203281" y="11620500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43</xdr:col>
      <xdr:colOff>0</xdr:colOff>
      <xdr:row>43</xdr:row>
      <xdr:rowOff>0</xdr:rowOff>
    </xdr:from>
    <xdr:to>
      <xdr:col>44</xdr:col>
      <xdr:colOff>30163</xdr:colOff>
      <xdr:row>43</xdr:row>
      <xdr:rowOff>198835</xdr:rowOff>
    </xdr:to>
    <xdr:sp macro="" textlink="">
      <xdr:nvSpPr>
        <xdr:cNvPr id="59" name="Elipsa 58">
          <a:extLst>
            <a:ext uri="{FF2B5EF4-FFF2-40B4-BE49-F238E27FC236}">
              <a16:creationId xmlns:a16="http://schemas.microsoft.com/office/drawing/2014/main" id="{5F3AAAA1-F3E4-46A1-AA71-D0ECD27D757C}"/>
            </a:ext>
          </a:extLst>
        </xdr:cNvPr>
        <xdr:cNvSpPr/>
      </xdr:nvSpPr>
      <xdr:spPr>
        <a:xfrm>
          <a:off x="8227219" y="11822906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44</xdr:row>
      <xdr:rowOff>0</xdr:rowOff>
    </xdr:from>
    <xdr:to>
      <xdr:col>43</xdr:col>
      <xdr:colOff>30162</xdr:colOff>
      <xdr:row>44</xdr:row>
      <xdr:rowOff>198835</xdr:rowOff>
    </xdr:to>
    <xdr:sp macro="" textlink="">
      <xdr:nvSpPr>
        <xdr:cNvPr id="60" name="Elipsa 59">
          <a:extLst>
            <a:ext uri="{FF2B5EF4-FFF2-40B4-BE49-F238E27FC236}">
              <a16:creationId xmlns:a16="http://schemas.microsoft.com/office/drawing/2014/main" id="{252B3E26-FD95-491C-A64B-356E42B69309}"/>
            </a:ext>
          </a:extLst>
        </xdr:cNvPr>
        <xdr:cNvSpPr/>
      </xdr:nvSpPr>
      <xdr:spPr>
        <a:xfrm>
          <a:off x="7203281" y="12025313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45</xdr:row>
      <xdr:rowOff>0</xdr:rowOff>
    </xdr:from>
    <xdr:to>
      <xdr:col>43</xdr:col>
      <xdr:colOff>30162</xdr:colOff>
      <xdr:row>45</xdr:row>
      <xdr:rowOff>198835</xdr:rowOff>
    </xdr:to>
    <xdr:sp macro="" textlink="">
      <xdr:nvSpPr>
        <xdr:cNvPr id="61" name="Elipsa 60">
          <a:extLst>
            <a:ext uri="{FF2B5EF4-FFF2-40B4-BE49-F238E27FC236}">
              <a16:creationId xmlns:a16="http://schemas.microsoft.com/office/drawing/2014/main" id="{B80D1588-95F5-4034-9AEE-705BF1F6C4AF}"/>
            </a:ext>
          </a:extLst>
        </xdr:cNvPr>
        <xdr:cNvSpPr/>
      </xdr:nvSpPr>
      <xdr:spPr>
        <a:xfrm>
          <a:off x="7203281" y="12227719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43</xdr:col>
      <xdr:colOff>0</xdr:colOff>
      <xdr:row>48</xdr:row>
      <xdr:rowOff>0</xdr:rowOff>
    </xdr:from>
    <xdr:to>
      <xdr:col>44</xdr:col>
      <xdr:colOff>30163</xdr:colOff>
      <xdr:row>48</xdr:row>
      <xdr:rowOff>198835</xdr:rowOff>
    </xdr:to>
    <xdr:sp macro="" textlink="">
      <xdr:nvSpPr>
        <xdr:cNvPr id="62" name="Elipsa 61">
          <a:extLst>
            <a:ext uri="{FF2B5EF4-FFF2-40B4-BE49-F238E27FC236}">
              <a16:creationId xmlns:a16="http://schemas.microsoft.com/office/drawing/2014/main" id="{DA4E227F-64E3-48B3-A0B2-25D5E406F4BC}"/>
            </a:ext>
          </a:extLst>
        </xdr:cNvPr>
        <xdr:cNvSpPr/>
      </xdr:nvSpPr>
      <xdr:spPr>
        <a:xfrm>
          <a:off x="8227219" y="12834938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49</xdr:row>
      <xdr:rowOff>0</xdr:rowOff>
    </xdr:from>
    <xdr:to>
      <xdr:col>43</xdr:col>
      <xdr:colOff>30162</xdr:colOff>
      <xdr:row>49</xdr:row>
      <xdr:rowOff>198835</xdr:rowOff>
    </xdr:to>
    <xdr:sp macro="" textlink="">
      <xdr:nvSpPr>
        <xdr:cNvPr id="63" name="Elipsa 62">
          <a:extLst>
            <a:ext uri="{FF2B5EF4-FFF2-40B4-BE49-F238E27FC236}">
              <a16:creationId xmlns:a16="http://schemas.microsoft.com/office/drawing/2014/main" id="{D16F6FD7-D1C1-46F9-94BC-BEAFCEE6443D}"/>
            </a:ext>
          </a:extLst>
        </xdr:cNvPr>
        <xdr:cNvSpPr/>
      </xdr:nvSpPr>
      <xdr:spPr>
        <a:xfrm>
          <a:off x="7203281" y="13037344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50</xdr:row>
      <xdr:rowOff>0</xdr:rowOff>
    </xdr:from>
    <xdr:to>
      <xdr:col>43</xdr:col>
      <xdr:colOff>30162</xdr:colOff>
      <xdr:row>50</xdr:row>
      <xdr:rowOff>198835</xdr:rowOff>
    </xdr:to>
    <xdr:sp macro="" textlink="">
      <xdr:nvSpPr>
        <xdr:cNvPr id="64" name="Elipsa 63">
          <a:extLst>
            <a:ext uri="{FF2B5EF4-FFF2-40B4-BE49-F238E27FC236}">
              <a16:creationId xmlns:a16="http://schemas.microsoft.com/office/drawing/2014/main" id="{7B8FC02C-DDE7-4592-9DB4-3C99BA210232}"/>
            </a:ext>
          </a:extLst>
        </xdr:cNvPr>
        <xdr:cNvSpPr/>
      </xdr:nvSpPr>
      <xdr:spPr>
        <a:xfrm>
          <a:off x="7203281" y="13239750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51</xdr:row>
      <xdr:rowOff>0</xdr:rowOff>
    </xdr:from>
    <xdr:to>
      <xdr:col>43</xdr:col>
      <xdr:colOff>30162</xdr:colOff>
      <xdr:row>51</xdr:row>
      <xdr:rowOff>198835</xdr:rowOff>
    </xdr:to>
    <xdr:sp macro="" textlink="">
      <xdr:nvSpPr>
        <xdr:cNvPr id="65" name="Elipsa 64">
          <a:extLst>
            <a:ext uri="{FF2B5EF4-FFF2-40B4-BE49-F238E27FC236}">
              <a16:creationId xmlns:a16="http://schemas.microsoft.com/office/drawing/2014/main" id="{631487D8-E294-4EFD-A781-B5F267D26E78}"/>
            </a:ext>
          </a:extLst>
        </xdr:cNvPr>
        <xdr:cNvSpPr/>
      </xdr:nvSpPr>
      <xdr:spPr>
        <a:xfrm>
          <a:off x="7203281" y="13442156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43</xdr:col>
      <xdr:colOff>0</xdr:colOff>
      <xdr:row>52</xdr:row>
      <xdr:rowOff>0</xdr:rowOff>
    </xdr:from>
    <xdr:to>
      <xdr:col>44</xdr:col>
      <xdr:colOff>30163</xdr:colOff>
      <xdr:row>52</xdr:row>
      <xdr:rowOff>198835</xdr:rowOff>
    </xdr:to>
    <xdr:sp macro="" textlink="">
      <xdr:nvSpPr>
        <xdr:cNvPr id="66" name="Elipsa 65">
          <a:extLst>
            <a:ext uri="{FF2B5EF4-FFF2-40B4-BE49-F238E27FC236}">
              <a16:creationId xmlns:a16="http://schemas.microsoft.com/office/drawing/2014/main" id="{C4DCA854-70EC-4EA3-9FED-834386DD57A4}"/>
            </a:ext>
          </a:extLst>
        </xdr:cNvPr>
        <xdr:cNvSpPr/>
      </xdr:nvSpPr>
      <xdr:spPr>
        <a:xfrm>
          <a:off x="8227219" y="13644563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43</xdr:col>
      <xdr:colOff>0</xdr:colOff>
      <xdr:row>53</xdr:row>
      <xdr:rowOff>0</xdr:rowOff>
    </xdr:from>
    <xdr:to>
      <xdr:col>44</xdr:col>
      <xdr:colOff>30163</xdr:colOff>
      <xdr:row>53</xdr:row>
      <xdr:rowOff>198835</xdr:rowOff>
    </xdr:to>
    <xdr:sp macro="" textlink="">
      <xdr:nvSpPr>
        <xdr:cNvPr id="67" name="Elipsa 66">
          <a:extLst>
            <a:ext uri="{FF2B5EF4-FFF2-40B4-BE49-F238E27FC236}">
              <a16:creationId xmlns:a16="http://schemas.microsoft.com/office/drawing/2014/main" id="{CFFD81DA-35B9-4C12-A905-061189A18CA1}"/>
            </a:ext>
          </a:extLst>
        </xdr:cNvPr>
        <xdr:cNvSpPr/>
      </xdr:nvSpPr>
      <xdr:spPr>
        <a:xfrm>
          <a:off x="8227219" y="13846969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43</xdr:col>
      <xdr:colOff>0</xdr:colOff>
      <xdr:row>54</xdr:row>
      <xdr:rowOff>0</xdr:rowOff>
    </xdr:from>
    <xdr:to>
      <xdr:col>44</xdr:col>
      <xdr:colOff>30163</xdr:colOff>
      <xdr:row>54</xdr:row>
      <xdr:rowOff>198835</xdr:rowOff>
    </xdr:to>
    <xdr:sp macro="" textlink="">
      <xdr:nvSpPr>
        <xdr:cNvPr id="68" name="Elipsa 67">
          <a:extLst>
            <a:ext uri="{FF2B5EF4-FFF2-40B4-BE49-F238E27FC236}">
              <a16:creationId xmlns:a16="http://schemas.microsoft.com/office/drawing/2014/main" id="{34876E72-8BB8-4117-BC73-16EEA567FC62}"/>
            </a:ext>
          </a:extLst>
        </xdr:cNvPr>
        <xdr:cNvSpPr/>
      </xdr:nvSpPr>
      <xdr:spPr>
        <a:xfrm>
          <a:off x="8227219" y="14049375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43</xdr:col>
      <xdr:colOff>0</xdr:colOff>
      <xdr:row>57</xdr:row>
      <xdr:rowOff>0</xdr:rowOff>
    </xdr:from>
    <xdr:to>
      <xdr:col>44</xdr:col>
      <xdr:colOff>30163</xdr:colOff>
      <xdr:row>57</xdr:row>
      <xdr:rowOff>198835</xdr:rowOff>
    </xdr:to>
    <xdr:sp macro="" textlink="">
      <xdr:nvSpPr>
        <xdr:cNvPr id="69" name="Elipsa 68">
          <a:extLst>
            <a:ext uri="{FF2B5EF4-FFF2-40B4-BE49-F238E27FC236}">
              <a16:creationId xmlns:a16="http://schemas.microsoft.com/office/drawing/2014/main" id="{9568F264-B839-4DF5-A30F-4ED8D95C6796}"/>
            </a:ext>
          </a:extLst>
        </xdr:cNvPr>
        <xdr:cNvSpPr/>
      </xdr:nvSpPr>
      <xdr:spPr>
        <a:xfrm>
          <a:off x="8227219" y="14656594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59</xdr:row>
      <xdr:rowOff>0</xdr:rowOff>
    </xdr:from>
    <xdr:to>
      <xdr:col>43</xdr:col>
      <xdr:colOff>30162</xdr:colOff>
      <xdr:row>59</xdr:row>
      <xdr:rowOff>198835</xdr:rowOff>
    </xdr:to>
    <xdr:sp macro="" textlink="">
      <xdr:nvSpPr>
        <xdr:cNvPr id="70" name="Elipsa 69">
          <a:extLst>
            <a:ext uri="{FF2B5EF4-FFF2-40B4-BE49-F238E27FC236}">
              <a16:creationId xmlns:a16="http://schemas.microsoft.com/office/drawing/2014/main" id="{DCBB9E72-2324-466F-9AC2-901F2CE42594}"/>
            </a:ext>
          </a:extLst>
        </xdr:cNvPr>
        <xdr:cNvSpPr/>
      </xdr:nvSpPr>
      <xdr:spPr>
        <a:xfrm>
          <a:off x="7203281" y="15061406"/>
          <a:ext cx="1054100" cy="1988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42</xdr:col>
      <xdr:colOff>0</xdr:colOff>
      <xdr:row>60</xdr:row>
      <xdr:rowOff>0</xdr:rowOff>
    </xdr:from>
    <xdr:to>
      <xdr:col>44</xdr:col>
      <xdr:colOff>5953</xdr:colOff>
      <xdr:row>61</xdr:row>
      <xdr:rowOff>0</xdr:rowOff>
    </xdr:to>
    <xdr:sp macro="" textlink="">
      <xdr:nvSpPr>
        <xdr:cNvPr id="71" name="Elipsa 70">
          <a:extLst>
            <a:ext uri="{FF2B5EF4-FFF2-40B4-BE49-F238E27FC236}">
              <a16:creationId xmlns:a16="http://schemas.microsoft.com/office/drawing/2014/main" id="{93582DC4-964A-4305-A60A-CCBAE70BFEEC}"/>
            </a:ext>
          </a:extLst>
        </xdr:cNvPr>
        <xdr:cNvSpPr/>
      </xdr:nvSpPr>
      <xdr:spPr>
        <a:xfrm>
          <a:off x="7203281" y="15263813"/>
          <a:ext cx="2053828" cy="202406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ez Rejec" id="{934466C6-55D5-4171-86B3-D17915C05517}" userId="S::Janez.Rejec@zzs-mcs.si::a538dac3-82b7-4a4c-8ef2-27fa22a58801" providerId="AD"/>
</personList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65" dT="2025-06-18T07:01:12.13" personId="{934466C6-55D5-4171-86B3-D17915C05517}" id="{EE94F41B-D57D-4A65-8B6E-337A94CF7F32}">
    <text>2,5 - 3,5</text>
  </threadedComment>
  <threadedComment ref="M165" dT="2025-06-18T07:01:21.50" personId="{934466C6-55D5-4171-86B3-D17915C05517}" id="{D7A3C3B9-6675-4A47-825C-A959ECD8C791}" parentId="{EE94F41B-D57D-4A65-8B6E-337A94CF7F32}">
    <text>3A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65" dT="2025-06-18T07:01:12.13" personId="{934466C6-55D5-4171-86B3-D17915C05517}" id="{F8AA3CB6-4C42-4449-A5B3-018266DA0CD6}">
    <text>2,5 - 3,5</text>
  </threadedComment>
  <threadedComment ref="M165" dT="2025-06-18T07:01:21.50" personId="{934466C6-55D5-4171-86B3-D17915C05517}" id="{23A3EFF5-7160-49F7-B035-38E6E7D80A46}" parentId="{F8AA3CB6-4C42-4449-A5B3-018266DA0CD6}">
    <text>3A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/Final/Podatki/OK_241122%20-%20DE%20-%20Questionnaire%20-%20Annex%20V%20duration_Germany_final.xlsx" TargetMode="External"/><Relationship Id="rId13" Type="http://schemas.openxmlformats.org/officeDocument/2006/relationships/hyperlink" Target="../Final/Podatki/OK%20241029%20-%20Nizozemska%20-%20ENMCA_Questionnaire%20-%20Annex%20V%20duration_Oct%202024_NL.xlsx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../Final/Podatki/OK_250604%20-%20Hrva&#353;ka%20-%20Results%20-%20Duration%20of%20PGT%202024%20-%2020250206_draft.xlsx" TargetMode="External"/><Relationship Id="rId7" Type="http://schemas.openxmlformats.org/officeDocument/2006/relationships/hyperlink" Target="../Final/Podatki/OK_241218%20-%20Francija%20-%20Copie%20de%20Copie%20de%20Questionnaire%20-%20Annex%20V%20duration%20FRANCE%20CNOM%20(002).xlsx" TargetMode="External"/><Relationship Id="rId12" Type="http://schemas.openxmlformats.org/officeDocument/2006/relationships/hyperlink" Target="../Final/Podatki/OK_241204%20-%20Latvia-%20Questionnaire%20-%20Annex%20V%20duration_Latvia.xlsx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../Final/Podatki/OK_241113%20-%20Belgija%20-%20Kopie%20van%20Questionnaire%20-%20Annex%20V%20duration.xlsx" TargetMode="External"/><Relationship Id="rId16" Type="http://schemas.openxmlformats.org/officeDocument/2006/relationships/hyperlink" Target="../Final/Podatki/OK_241204%20-%20No%20-%20Kopi%20av%20Questionnaire%20-%20Annex%20V%20duration.xlsx" TargetMode="External"/><Relationship Id="rId20" Type="http://schemas.microsoft.com/office/2017/10/relationships/threadedComment" Target="../threadedComments/threadedComment1.xml"/><Relationship Id="rId1" Type="http://schemas.openxmlformats.org/officeDocument/2006/relationships/hyperlink" Target="../Final/Podatki/OK_241120%20-%20AT%20-%20Questionnaire%20-%20Annex%20V%20duration_Austria_final.xlsx" TargetMode="External"/><Relationship Id="rId6" Type="http://schemas.openxmlformats.org/officeDocument/2006/relationships/hyperlink" Target="../Final/Podatki/OK_241029%20-%20Estonija%20-%20Koopia%20failist%20Questionnaire%20-%20Annex%20V%20duration.xlsx" TargetMode="External"/><Relationship Id="rId11" Type="http://schemas.openxmlformats.org/officeDocument/2006/relationships/hyperlink" Target="../Final/Podatki/OK_241204%20-%20Latvia-%20Questionnaire%20-%20Annex%20V%20duration_Latvia.xlsx" TargetMode="External"/><Relationship Id="rId5" Type="http://schemas.openxmlformats.org/officeDocument/2006/relationships/hyperlink" Target="../Final/Podatki/OK_241029%20-%20Danska%20-%20Denmark%20Questionnaire%20-%20Annex%20V%20duration.xlsx" TargetMode="External"/><Relationship Id="rId15" Type="http://schemas.openxmlformats.org/officeDocument/2006/relationships/hyperlink" Target="../Final/Podatki/OK_241104%20-%20Romunija%20-%20Questionnaire%20-%20Annex%20V%20duration%20Romania.xlsx" TargetMode="External"/><Relationship Id="rId10" Type="http://schemas.openxmlformats.org/officeDocument/2006/relationships/hyperlink" Target="../Final/Podatki/OK_241204%20-%20IR%20-%20Questionnaire%20-%20Annex%20V%20Duration%20FINAL.xlsx" TargetMode="External"/><Relationship Id="rId19" Type="http://schemas.openxmlformats.org/officeDocument/2006/relationships/comments" Target="../comments1.xml"/><Relationship Id="rId4" Type="http://schemas.openxmlformats.org/officeDocument/2006/relationships/hyperlink" Target="../Final/Podatki/OK_241120%20-%20Ciper%20-%2020241106%20of%20Questionnaire%20-%20Annex%20V%20duration.xlsx" TargetMode="External"/><Relationship Id="rId9" Type="http://schemas.openxmlformats.org/officeDocument/2006/relationships/hyperlink" Target="../Final/Podatki/OK_250521%20-%20Mad&#382;rska%20-%20Questionnaire%20-%20Annex%20V%20duration%20-%20Hungary%20rn1118.xlsx" TargetMode="External"/><Relationship Id="rId14" Type="http://schemas.openxmlformats.org/officeDocument/2006/relationships/hyperlink" Target="../Final/Podatki/OK_241120%20-%20PL%20-%20Kopia%20Questionnaire%20-%20Annex%20V%20duration%20(002).xls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/Final/Podatki/OK_241122%20-%20DE%20-%20Questionnaire%20-%20Annex%20V%20duration_Germany_final.xlsx" TargetMode="External"/><Relationship Id="rId13" Type="http://schemas.openxmlformats.org/officeDocument/2006/relationships/hyperlink" Target="../Final/Podatki/OK%20241029%20-%20Nizozemska%20-%20ENMCA_Questionnaire%20-%20Annex%20V%20duration_Oct%202024_NL.xlsx" TargetMode="External"/><Relationship Id="rId18" Type="http://schemas.openxmlformats.org/officeDocument/2006/relationships/vmlDrawing" Target="../drawings/vmlDrawing2.vml"/><Relationship Id="rId3" Type="http://schemas.openxmlformats.org/officeDocument/2006/relationships/hyperlink" Target="../Final/Podatki/OK_250604%20-%20Hrva&#353;ka%20-%20Results%20-%20Duration%20of%20PGT%202024%20-%2020250206_draft.xlsx" TargetMode="External"/><Relationship Id="rId7" Type="http://schemas.openxmlformats.org/officeDocument/2006/relationships/hyperlink" Target="../Final/Podatki/OK_241218%20-%20Francija%20-%20Copie%20de%20Copie%20de%20Questionnaire%20-%20Annex%20V%20duration%20FRANCE%20CNOM%20(002).xlsx" TargetMode="External"/><Relationship Id="rId12" Type="http://schemas.openxmlformats.org/officeDocument/2006/relationships/hyperlink" Target="../Final/Podatki/OK_241204%20-%20Latvia-%20Questionnaire%20-%20Annex%20V%20duration_Latvia.xlsx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../Final/Podatki/OK_241113%20-%20Belgija%20-%20Kopie%20van%20Questionnaire%20-%20Annex%20V%20duration.xlsx" TargetMode="External"/><Relationship Id="rId16" Type="http://schemas.openxmlformats.org/officeDocument/2006/relationships/hyperlink" Target="../Final/Podatki/OK_241204%20-%20No%20-%20Kopi%20av%20Questionnaire%20-%20Annex%20V%20duration.xlsx" TargetMode="External"/><Relationship Id="rId20" Type="http://schemas.microsoft.com/office/2017/10/relationships/threadedComment" Target="../threadedComments/threadedComment2.xml"/><Relationship Id="rId1" Type="http://schemas.openxmlformats.org/officeDocument/2006/relationships/hyperlink" Target="../Final/Podatki/OK_241120%20-%20AT%20-%20Questionnaire%20-%20Annex%20V%20duration_Austria_final.xlsx" TargetMode="External"/><Relationship Id="rId6" Type="http://schemas.openxmlformats.org/officeDocument/2006/relationships/hyperlink" Target="../Final/Podatki/OK_241029%20-%20Estonija%20-%20Koopia%20failist%20Questionnaire%20-%20Annex%20V%20duration.xlsx" TargetMode="External"/><Relationship Id="rId11" Type="http://schemas.openxmlformats.org/officeDocument/2006/relationships/hyperlink" Target="../Final/Podatki/OK_241204%20-%20Latvia-%20Questionnaire%20-%20Annex%20V%20duration_Latvia.xlsx" TargetMode="External"/><Relationship Id="rId5" Type="http://schemas.openxmlformats.org/officeDocument/2006/relationships/hyperlink" Target="../Final/Podatki/OK_241029%20-%20Danska%20-%20Denmark%20Questionnaire%20-%20Annex%20V%20duration.xlsx" TargetMode="External"/><Relationship Id="rId15" Type="http://schemas.openxmlformats.org/officeDocument/2006/relationships/hyperlink" Target="../Final/Podatki/OK_241104%20-%20Romunija%20-%20Questionnaire%20-%20Annex%20V%20duration%20Romania.xlsx" TargetMode="External"/><Relationship Id="rId10" Type="http://schemas.openxmlformats.org/officeDocument/2006/relationships/hyperlink" Target="../Final/Podatki/OK_241204%20-%20IR%20-%20Questionnaire%20-%20Annex%20V%20Duration%20FINAL.xlsx" TargetMode="External"/><Relationship Id="rId19" Type="http://schemas.openxmlformats.org/officeDocument/2006/relationships/comments" Target="../comments2.xml"/><Relationship Id="rId4" Type="http://schemas.openxmlformats.org/officeDocument/2006/relationships/hyperlink" Target="../Final/Podatki/OK_241120%20-%20Ciper%20-%2020241106%20of%20Questionnaire%20-%20Annex%20V%20duration.xlsx" TargetMode="External"/><Relationship Id="rId9" Type="http://schemas.openxmlformats.org/officeDocument/2006/relationships/hyperlink" Target="../Final/Podatki/OK_250521%20-%20Mad&#382;rska%20-%20Questionnaire%20-%20Annex%20V%20duration%20-%20Hungary%20rn1118.xlsx" TargetMode="External"/><Relationship Id="rId14" Type="http://schemas.openxmlformats.org/officeDocument/2006/relationships/hyperlink" Target="../Final/Podatki/OK_241120%20-%20PL%20-%20Kopia%20Questionnaire%20-%20Annex%20V%20duration%20(002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C200-4B0F-4F8A-8AD7-2804635D191E}">
  <dimension ref="A1:AR168"/>
  <sheetViews>
    <sheetView tabSelected="1" view="pageBreakPreview" zoomScale="80" zoomScaleNormal="100" zoomScaleSheetLayoutView="80" workbookViewId="0">
      <pane xSplit="2" ySplit="8" topLeftCell="C9" activePane="bottomRight" state="frozen"/>
      <selection pane="topRight" activeCell="B1" sqref="B1"/>
      <selection pane="bottomLeft" activeCell="A4" sqref="A4"/>
      <selection pane="bottomRight" activeCell="AO8" sqref="AO8"/>
    </sheetView>
  </sheetViews>
  <sheetFormatPr defaultColWidth="8.796875" defaultRowHeight="14.25"/>
  <cols>
    <col min="1" max="1" width="3.46484375" bestFit="1" customWidth="1"/>
    <col min="2" max="2" width="30.46484375" customWidth="1"/>
    <col min="3" max="8" width="10.46484375" customWidth="1"/>
    <col min="9" max="9" width="9.796875" bestFit="1" customWidth="1"/>
    <col min="10" max="10" width="6.46484375" style="18" customWidth="1"/>
    <col min="11" max="22" width="6.46484375" customWidth="1"/>
    <col min="23" max="23" width="6.46484375" style="56" customWidth="1"/>
    <col min="24" max="38" width="6.46484375" customWidth="1"/>
    <col min="39" max="39" width="6.46484375" style="62" customWidth="1"/>
    <col min="40" max="41" width="6.46484375" customWidth="1"/>
    <col min="42" max="43" width="8.796875" hidden="1" customWidth="1"/>
    <col min="44" max="44" width="11" hidden="1" customWidth="1"/>
    <col min="45" max="45" width="8.796875" customWidth="1"/>
  </cols>
  <sheetData>
    <row r="1" spans="1:44" s="4" customFormat="1" ht="43.15">
      <c r="B1" s="405" t="s">
        <v>353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</row>
    <row r="2" spans="1:44" s="4" customFormat="1" ht="46.9">
      <c r="B2" s="189" t="s">
        <v>321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</row>
    <row r="3" spans="1:44" s="4" customFormat="1" ht="46.9">
      <c r="B3" s="223" t="s">
        <v>337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</row>
    <row r="4" spans="1:44" s="4" customFormat="1" ht="46.9">
      <c r="B4" s="222" t="s">
        <v>335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</row>
    <row r="5" spans="1:44" s="3" customFormat="1" ht="21">
      <c r="B5" s="400" t="s">
        <v>0</v>
      </c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  <c r="AL5" s="401"/>
      <c r="AM5" s="401"/>
      <c r="AN5" s="401"/>
      <c r="AO5" s="402"/>
    </row>
    <row r="6" spans="1:44" s="3" customFormat="1" ht="9" customHeight="1" thickBot="1">
      <c r="B6" s="248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4" s="249" customFormat="1" ht="11.25" customHeight="1" thickBot="1">
      <c r="B7" s="250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2">
        <v>2015</v>
      </c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2">
        <v>2015</v>
      </c>
      <c r="AO7" s="251"/>
      <c r="AR7" s="254" t="s">
        <v>306</v>
      </c>
    </row>
    <row r="8" spans="1:44" s="1" customFormat="1" ht="96" customHeight="1">
      <c r="B8" s="230" t="s">
        <v>1</v>
      </c>
      <c r="C8" s="231" t="s">
        <v>2</v>
      </c>
      <c r="D8" s="232" t="s">
        <v>3</v>
      </c>
      <c r="E8" s="232" t="s">
        <v>4</v>
      </c>
      <c r="F8" s="233" t="s">
        <v>5</v>
      </c>
      <c r="G8" s="233" t="s">
        <v>6</v>
      </c>
      <c r="H8" s="234" t="s">
        <v>331</v>
      </c>
      <c r="I8" s="235" t="s">
        <v>332</v>
      </c>
      <c r="J8" s="236" t="s">
        <v>8</v>
      </c>
      <c r="K8" s="237" t="s">
        <v>9</v>
      </c>
      <c r="L8" s="243" t="s">
        <v>10</v>
      </c>
      <c r="M8" s="245" t="s">
        <v>11</v>
      </c>
      <c r="N8" s="244" t="s">
        <v>12</v>
      </c>
      <c r="O8" s="238" t="s">
        <v>13</v>
      </c>
      <c r="P8" s="240" t="s">
        <v>14</v>
      </c>
      <c r="Q8" s="236" t="s">
        <v>15</v>
      </c>
      <c r="R8" s="236" t="s">
        <v>16</v>
      </c>
      <c r="S8" s="240" t="s">
        <v>17</v>
      </c>
      <c r="T8" s="236" t="s">
        <v>18</v>
      </c>
      <c r="U8" s="236" t="s">
        <v>19</v>
      </c>
      <c r="V8" s="236" t="s">
        <v>20</v>
      </c>
      <c r="W8" s="236" t="s">
        <v>21</v>
      </c>
      <c r="X8" s="236" t="s">
        <v>22</v>
      </c>
      <c r="Y8" s="240" t="s">
        <v>23</v>
      </c>
      <c r="Z8" s="241" t="s">
        <v>24</v>
      </c>
      <c r="AA8" s="241" t="s">
        <v>25</v>
      </c>
      <c r="AB8" s="240" t="s">
        <v>26</v>
      </c>
      <c r="AC8" s="240" t="s">
        <v>27</v>
      </c>
      <c r="AD8" s="241" t="s">
        <v>28</v>
      </c>
      <c r="AE8" s="236" t="s">
        <v>29</v>
      </c>
      <c r="AF8" s="236" t="s">
        <v>30</v>
      </c>
      <c r="AG8" s="247" t="s">
        <v>31</v>
      </c>
      <c r="AH8" s="240" t="s">
        <v>32</v>
      </c>
      <c r="AI8" s="240" t="s">
        <v>33</v>
      </c>
      <c r="AJ8" s="241" t="s">
        <v>34</v>
      </c>
      <c r="AK8" s="241" t="s">
        <v>35</v>
      </c>
      <c r="AL8" s="240" t="s">
        <v>36</v>
      </c>
      <c r="AM8" s="246" t="s">
        <v>37</v>
      </c>
      <c r="AN8" s="245" t="s">
        <v>38</v>
      </c>
      <c r="AO8" s="247" t="s">
        <v>39</v>
      </c>
      <c r="AP8" s="1" t="s">
        <v>141</v>
      </c>
      <c r="AR8" s="1">
        <v>2</v>
      </c>
    </row>
    <row r="9" spans="1:44" ht="28.15" thickBot="1">
      <c r="A9">
        <v>1</v>
      </c>
      <c r="B9" s="225" t="s">
        <v>40</v>
      </c>
      <c r="C9" s="226">
        <v>5</v>
      </c>
      <c r="D9" s="106">
        <f>MIN(J9:AO9)</f>
        <v>3</v>
      </c>
      <c r="E9" s="106">
        <f>MAX(J9:AO9)</f>
        <v>7</v>
      </c>
      <c r="F9" s="183">
        <f>AVERAGE(J9:AO9)</f>
        <v>5.0666666666666664</v>
      </c>
      <c r="G9" s="227">
        <f>MEDIAN(J9:AO9)</f>
        <v>5</v>
      </c>
      <c r="H9" s="228">
        <v>10</v>
      </c>
      <c r="I9" s="229">
        <f>COUNT(J9:AO9)</f>
        <v>15</v>
      </c>
      <c r="J9" s="95">
        <v>5</v>
      </c>
      <c r="K9" s="106"/>
      <c r="L9" s="106">
        <v>6</v>
      </c>
      <c r="M9" s="106"/>
      <c r="N9" s="106">
        <v>5</v>
      </c>
      <c r="O9" s="106"/>
      <c r="P9" s="106"/>
      <c r="Q9" s="106">
        <v>6</v>
      </c>
      <c r="R9" s="106">
        <v>5</v>
      </c>
      <c r="S9" s="106"/>
      <c r="T9" s="106"/>
      <c r="U9" s="106"/>
      <c r="V9" s="106"/>
      <c r="W9" s="239">
        <v>5</v>
      </c>
      <c r="X9" s="106">
        <v>7</v>
      </c>
      <c r="Y9" s="106"/>
      <c r="Z9" s="106">
        <v>5</v>
      </c>
      <c r="AA9" s="106">
        <v>5</v>
      </c>
      <c r="AB9" s="106"/>
      <c r="AC9" s="106"/>
      <c r="AD9" s="106">
        <v>3</v>
      </c>
      <c r="AE9" s="106">
        <v>5</v>
      </c>
      <c r="AF9" s="106">
        <v>4</v>
      </c>
      <c r="AG9" s="106">
        <v>5</v>
      </c>
      <c r="AH9" s="106"/>
      <c r="AI9" s="106"/>
      <c r="AJ9" s="106"/>
      <c r="AK9" s="106">
        <v>5</v>
      </c>
      <c r="AL9" s="106"/>
      <c r="AM9" s="106"/>
      <c r="AN9" s="106"/>
      <c r="AO9" s="242">
        <v>5</v>
      </c>
      <c r="AR9">
        <f>COUNTIFS($J9:$AO9, "&gt;=1,5", $J9:$AO9, "&lt;2,4")</f>
        <v>0</v>
      </c>
    </row>
    <row r="10" spans="1:44" ht="16.149999999999999" thickBot="1">
      <c r="A10">
        <v>2</v>
      </c>
      <c r="B10" s="83" t="s">
        <v>41</v>
      </c>
      <c r="C10" s="87">
        <v>3</v>
      </c>
      <c r="D10" s="71">
        <f t="shared" ref="D10:D64" si="0">MIN(J10:AO10)</f>
        <v>2</v>
      </c>
      <c r="E10" s="71">
        <f t="shared" ref="E10:E64" si="1">MAX(J10:AO10)</f>
        <v>6</v>
      </c>
      <c r="F10" s="72">
        <f t="shared" ref="F10:F64" si="2">AVERAGE(J10:AO10)</f>
        <v>4.6785714285714288</v>
      </c>
      <c r="G10" s="88">
        <f t="shared" ref="G10:G64" si="3">MEDIAN(J10:AO10)</f>
        <v>5</v>
      </c>
      <c r="H10" s="217">
        <v>12</v>
      </c>
      <c r="I10" s="220">
        <f t="shared" ref="I10:I64" si="4">COUNT(J10:AO10)</f>
        <v>14</v>
      </c>
      <c r="J10" s="92">
        <v>6</v>
      </c>
      <c r="K10" s="71"/>
      <c r="L10" s="71"/>
      <c r="M10" s="71">
        <v>4</v>
      </c>
      <c r="N10" s="71">
        <v>5</v>
      </c>
      <c r="O10" s="71">
        <v>5</v>
      </c>
      <c r="P10" s="71"/>
      <c r="Q10" s="71"/>
      <c r="R10" s="71"/>
      <c r="S10" s="71"/>
      <c r="T10" s="71">
        <v>4</v>
      </c>
      <c r="U10" s="71"/>
      <c r="V10" s="71">
        <v>5</v>
      </c>
      <c r="W10" s="161">
        <v>2</v>
      </c>
      <c r="X10" s="82"/>
      <c r="Y10" s="71"/>
      <c r="Z10" s="71">
        <v>4</v>
      </c>
      <c r="AA10" s="71">
        <v>5</v>
      </c>
      <c r="AB10" s="71"/>
      <c r="AC10" s="71"/>
      <c r="AD10" s="71"/>
      <c r="AE10" s="71">
        <v>5</v>
      </c>
      <c r="AF10" s="71">
        <v>5</v>
      </c>
      <c r="AG10" s="71">
        <v>4</v>
      </c>
      <c r="AH10" s="71"/>
      <c r="AI10" s="71"/>
      <c r="AJ10" s="71">
        <v>5.5</v>
      </c>
      <c r="AK10" s="71"/>
      <c r="AL10" s="71"/>
      <c r="AM10" s="71"/>
      <c r="AN10" s="71">
        <v>6</v>
      </c>
      <c r="AO10" s="76"/>
      <c r="AP10">
        <v>103</v>
      </c>
      <c r="AR10" s="159">
        <f t="shared" ref="AR10:AR64" si="5">COUNTIFS($J10:$AO10, "&gt;=1,5", $J10:$AO10, "&lt;2,4")</f>
        <v>0</v>
      </c>
    </row>
    <row r="11" spans="1:44" ht="15.75">
      <c r="A11">
        <v>3</v>
      </c>
      <c r="B11" s="83" t="s">
        <v>42</v>
      </c>
      <c r="C11" s="89">
        <v>3</v>
      </c>
      <c r="D11" s="71">
        <f t="shared" si="0"/>
        <v>3</v>
      </c>
      <c r="E11" s="71">
        <f t="shared" si="1"/>
        <v>6.5</v>
      </c>
      <c r="F11" s="72">
        <f t="shared" si="2"/>
        <v>5.1304347826086953</v>
      </c>
      <c r="G11" s="88">
        <f t="shared" si="3"/>
        <v>5</v>
      </c>
      <c r="H11" s="218">
        <v>21</v>
      </c>
      <c r="I11" s="220">
        <f t="shared" si="4"/>
        <v>23</v>
      </c>
      <c r="J11" s="92">
        <v>6</v>
      </c>
      <c r="K11" s="71">
        <v>6</v>
      </c>
      <c r="L11" s="71">
        <v>5</v>
      </c>
      <c r="M11" s="71">
        <v>4</v>
      </c>
      <c r="N11" s="71">
        <v>5</v>
      </c>
      <c r="O11" s="71">
        <v>5</v>
      </c>
      <c r="P11" s="71"/>
      <c r="Q11" s="71">
        <v>5</v>
      </c>
      <c r="R11" s="71">
        <v>5</v>
      </c>
      <c r="S11" s="71"/>
      <c r="T11" s="71">
        <v>5</v>
      </c>
      <c r="U11" s="71">
        <v>5</v>
      </c>
      <c r="V11" s="71">
        <v>5</v>
      </c>
      <c r="W11" s="160">
        <v>5</v>
      </c>
      <c r="X11" s="71">
        <v>6</v>
      </c>
      <c r="Y11" s="71"/>
      <c r="Z11" s="71">
        <v>5</v>
      </c>
      <c r="AA11" s="71">
        <v>5</v>
      </c>
      <c r="AB11" s="71"/>
      <c r="AC11" s="71"/>
      <c r="AD11" s="71">
        <v>5</v>
      </c>
      <c r="AE11" s="71">
        <v>6</v>
      </c>
      <c r="AF11" s="71">
        <v>5</v>
      </c>
      <c r="AG11" s="71">
        <v>5</v>
      </c>
      <c r="AH11" s="71"/>
      <c r="AI11" s="71"/>
      <c r="AJ11" s="71">
        <v>5.5</v>
      </c>
      <c r="AK11" s="71"/>
      <c r="AL11" s="71"/>
      <c r="AM11" s="71">
        <v>6.5</v>
      </c>
      <c r="AN11" s="71">
        <v>5</v>
      </c>
      <c r="AO11" s="76">
        <v>3</v>
      </c>
      <c r="AP11">
        <v>83</v>
      </c>
      <c r="AR11">
        <f t="shared" si="5"/>
        <v>0</v>
      </c>
    </row>
    <row r="12" spans="1:44" ht="15.75">
      <c r="A12">
        <v>4</v>
      </c>
      <c r="B12" s="84" t="s">
        <v>43</v>
      </c>
      <c r="C12" s="89">
        <v>4</v>
      </c>
      <c r="D12" s="71">
        <f t="shared" si="0"/>
        <v>4</v>
      </c>
      <c r="E12" s="71">
        <f t="shared" si="1"/>
        <v>7</v>
      </c>
      <c r="F12" s="72">
        <f t="shared" si="2"/>
        <v>5.4444444444444446</v>
      </c>
      <c r="G12" s="88">
        <f t="shared" si="3"/>
        <v>5.5</v>
      </c>
      <c r="H12" s="218">
        <v>9</v>
      </c>
      <c r="I12" s="220">
        <f t="shared" si="4"/>
        <v>9</v>
      </c>
      <c r="J12" s="92"/>
      <c r="K12" s="71">
        <v>6</v>
      </c>
      <c r="L12" s="71"/>
      <c r="M12" s="71">
        <v>4</v>
      </c>
      <c r="N12" s="71"/>
      <c r="O12" s="71"/>
      <c r="P12" s="71"/>
      <c r="Q12" s="71">
        <v>5</v>
      </c>
      <c r="R12" s="71"/>
      <c r="S12" s="71"/>
      <c r="T12" s="71"/>
      <c r="U12" s="71">
        <v>5</v>
      </c>
      <c r="V12" s="71"/>
      <c r="W12" s="73"/>
      <c r="X12" s="71">
        <v>7</v>
      </c>
      <c r="Y12" s="71"/>
      <c r="Z12" s="71"/>
      <c r="AA12" s="71"/>
      <c r="AB12" s="71"/>
      <c r="AC12" s="71"/>
      <c r="AD12" s="71"/>
      <c r="AE12" s="71"/>
      <c r="AF12" s="71">
        <v>6</v>
      </c>
      <c r="AG12" s="71"/>
      <c r="AH12" s="71"/>
      <c r="AI12" s="71"/>
      <c r="AJ12" s="71">
        <v>5.5</v>
      </c>
      <c r="AK12" s="71"/>
      <c r="AL12" s="71"/>
      <c r="AM12" s="71">
        <v>6.5</v>
      </c>
      <c r="AN12" s="71"/>
      <c r="AO12" s="76">
        <v>4</v>
      </c>
      <c r="AP12">
        <v>92</v>
      </c>
      <c r="AR12">
        <f t="shared" si="5"/>
        <v>0</v>
      </c>
    </row>
    <row r="13" spans="1:44" ht="15.75">
      <c r="A13">
        <v>5</v>
      </c>
      <c r="B13" s="83" t="s">
        <v>44</v>
      </c>
      <c r="C13" s="89">
        <v>4</v>
      </c>
      <c r="D13" s="71">
        <f t="shared" si="0"/>
        <v>4</v>
      </c>
      <c r="E13" s="71">
        <f t="shared" si="1"/>
        <v>6</v>
      </c>
      <c r="F13" s="72">
        <f t="shared" si="2"/>
        <v>5.25</v>
      </c>
      <c r="G13" s="88">
        <f t="shared" si="3"/>
        <v>5.5</v>
      </c>
      <c r="H13" s="218">
        <v>2</v>
      </c>
      <c r="I13" s="220">
        <f t="shared" si="4"/>
        <v>4</v>
      </c>
      <c r="J13" s="92"/>
      <c r="K13" s="71"/>
      <c r="L13" s="71"/>
      <c r="M13" s="71">
        <v>4</v>
      </c>
      <c r="N13" s="71"/>
      <c r="O13" s="71"/>
      <c r="P13" s="71"/>
      <c r="Q13" s="71"/>
      <c r="R13" s="71"/>
      <c r="S13" s="71"/>
      <c r="T13" s="71">
        <v>5</v>
      </c>
      <c r="U13" s="71"/>
      <c r="V13" s="71"/>
      <c r="W13" s="73"/>
      <c r="X13" s="71"/>
      <c r="Y13" s="71"/>
      <c r="Z13" s="71"/>
      <c r="AA13" s="71"/>
      <c r="AB13" s="71"/>
      <c r="AC13" s="71"/>
      <c r="AD13" s="71"/>
      <c r="AE13" s="71">
        <v>6</v>
      </c>
      <c r="AF13" s="71">
        <v>6</v>
      </c>
      <c r="AG13" s="71"/>
      <c r="AH13" s="71"/>
      <c r="AI13" s="71"/>
      <c r="AJ13" s="71"/>
      <c r="AK13" s="71"/>
      <c r="AL13" s="71"/>
      <c r="AM13" s="71"/>
      <c r="AN13" s="71"/>
      <c r="AO13" s="76"/>
      <c r="AR13">
        <f t="shared" si="5"/>
        <v>0</v>
      </c>
    </row>
    <row r="14" spans="1:44" ht="15.75">
      <c r="A14" s="260">
        <v>6</v>
      </c>
      <c r="B14" s="259" t="s">
        <v>45</v>
      </c>
      <c r="C14" s="87">
        <v>5</v>
      </c>
      <c r="D14" s="71">
        <f t="shared" si="0"/>
        <v>5</v>
      </c>
      <c r="E14" s="71">
        <f t="shared" si="1"/>
        <v>6.5</v>
      </c>
      <c r="F14" s="72">
        <f t="shared" si="2"/>
        <v>5.65</v>
      </c>
      <c r="G14" s="88">
        <f t="shared" si="3"/>
        <v>6</v>
      </c>
      <c r="H14" s="217"/>
      <c r="I14" s="220">
        <f t="shared" si="4"/>
        <v>10</v>
      </c>
      <c r="J14" s="92"/>
      <c r="K14" s="71">
        <v>6</v>
      </c>
      <c r="L14" s="71"/>
      <c r="M14" s="71"/>
      <c r="N14" s="71">
        <v>5</v>
      </c>
      <c r="O14" s="71"/>
      <c r="P14" s="71"/>
      <c r="Q14" s="71"/>
      <c r="R14" s="71">
        <v>5</v>
      </c>
      <c r="S14" s="71"/>
      <c r="T14" s="71"/>
      <c r="U14" s="71">
        <v>6</v>
      </c>
      <c r="V14" s="71"/>
      <c r="W14" s="73">
        <v>6</v>
      </c>
      <c r="X14" s="71"/>
      <c r="Y14" s="71"/>
      <c r="Z14" s="71">
        <v>5</v>
      </c>
      <c r="AA14" s="71">
        <v>5</v>
      </c>
      <c r="AB14" s="71"/>
      <c r="AC14" s="71"/>
      <c r="AD14" s="71"/>
      <c r="AE14" s="71">
        <v>6</v>
      </c>
      <c r="AF14" s="71">
        <v>6</v>
      </c>
      <c r="AG14" s="71"/>
      <c r="AH14" s="71"/>
      <c r="AI14" s="71"/>
      <c r="AJ14" s="71"/>
      <c r="AK14" s="71"/>
      <c r="AL14" s="71"/>
      <c r="AM14" s="71">
        <v>6.5</v>
      </c>
      <c r="AN14" s="71"/>
      <c r="AO14" s="76"/>
      <c r="AR14">
        <f t="shared" si="5"/>
        <v>0</v>
      </c>
    </row>
    <row r="15" spans="1:44" ht="15.75">
      <c r="A15">
        <v>7</v>
      </c>
      <c r="B15" s="83" t="s">
        <v>46</v>
      </c>
      <c r="C15" s="89">
        <v>4</v>
      </c>
      <c r="D15" s="71">
        <f t="shared" si="0"/>
        <v>4</v>
      </c>
      <c r="E15" s="71">
        <f t="shared" si="1"/>
        <v>7</v>
      </c>
      <c r="F15" s="72">
        <f t="shared" si="2"/>
        <v>5.5217391304347823</v>
      </c>
      <c r="G15" s="88">
        <f t="shared" si="3"/>
        <v>6</v>
      </c>
      <c r="H15" s="218">
        <v>19</v>
      </c>
      <c r="I15" s="220">
        <f t="shared" si="4"/>
        <v>23</v>
      </c>
      <c r="J15" s="92">
        <v>4</v>
      </c>
      <c r="K15" s="71">
        <v>6</v>
      </c>
      <c r="L15" s="71">
        <v>6</v>
      </c>
      <c r="M15" s="71">
        <v>4</v>
      </c>
      <c r="N15" s="71">
        <v>5</v>
      </c>
      <c r="O15" s="71">
        <v>6</v>
      </c>
      <c r="P15" s="71"/>
      <c r="Q15" s="71">
        <v>6</v>
      </c>
      <c r="R15" s="71">
        <v>5</v>
      </c>
      <c r="S15" s="71"/>
      <c r="T15" s="71">
        <v>5</v>
      </c>
      <c r="U15" s="71">
        <v>6</v>
      </c>
      <c r="V15" s="71">
        <v>6</v>
      </c>
      <c r="W15" s="73">
        <v>5</v>
      </c>
      <c r="X15" s="71">
        <v>7</v>
      </c>
      <c r="Y15" s="71"/>
      <c r="Z15" s="71">
        <v>5</v>
      </c>
      <c r="AA15" s="71">
        <v>6</v>
      </c>
      <c r="AB15" s="71"/>
      <c r="AC15" s="71"/>
      <c r="AD15" s="71">
        <v>6</v>
      </c>
      <c r="AE15" s="71">
        <v>5</v>
      </c>
      <c r="AF15" s="71">
        <v>6</v>
      </c>
      <c r="AG15" s="71">
        <v>6</v>
      </c>
      <c r="AH15" s="71"/>
      <c r="AI15" s="71"/>
      <c r="AJ15" s="71">
        <v>5.5</v>
      </c>
      <c r="AK15" s="71"/>
      <c r="AL15" s="71"/>
      <c r="AM15" s="71">
        <v>6.5</v>
      </c>
      <c r="AN15" s="71">
        <v>6</v>
      </c>
      <c r="AO15" s="76">
        <v>4</v>
      </c>
      <c r="AP15">
        <v>95</v>
      </c>
      <c r="AR15">
        <f t="shared" si="5"/>
        <v>0</v>
      </c>
    </row>
    <row r="16" spans="1:44" ht="15.75">
      <c r="A16">
        <v>8</v>
      </c>
      <c r="B16" s="83" t="s">
        <v>47</v>
      </c>
      <c r="C16" s="89">
        <v>4</v>
      </c>
      <c r="D16" s="71">
        <f t="shared" si="0"/>
        <v>4</v>
      </c>
      <c r="E16" s="71">
        <f t="shared" si="1"/>
        <v>7</v>
      </c>
      <c r="F16" s="72">
        <f t="shared" si="2"/>
        <v>5.1428571428571432</v>
      </c>
      <c r="G16" s="88">
        <f t="shared" si="3"/>
        <v>5</v>
      </c>
      <c r="H16" s="218">
        <v>18</v>
      </c>
      <c r="I16" s="220">
        <f t="shared" si="4"/>
        <v>21</v>
      </c>
      <c r="J16" s="92">
        <v>5</v>
      </c>
      <c r="K16" s="71">
        <v>6</v>
      </c>
      <c r="L16" s="71">
        <v>5</v>
      </c>
      <c r="M16" s="71">
        <v>4</v>
      </c>
      <c r="N16" s="71">
        <v>5</v>
      </c>
      <c r="O16" s="71">
        <v>4.5</v>
      </c>
      <c r="P16" s="71"/>
      <c r="Q16" s="71">
        <v>5</v>
      </c>
      <c r="R16" s="71"/>
      <c r="S16" s="71"/>
      <c r="T16" s="71">
        <v>5</v>
      </c>
      <c r="U16" s="71">
        <v>5</v>
      </c>
      <c r="V16" s="71">
        <v>4.5</v>
      </c>
      <c r="W16" s="73" t="s">
        <v>246</v>
      </c>
      <c r="X16" s="71">
        <v>7</v>
      </c>
      <c r="Y16" s="71"/>
      <c r="Z16" s="71">
        <v>4</v>
      </c>
      <c r="AA16" s="71">
        <v>5</v>
      </c>
      <c r="AB16" s="71"/>
      <c r="AC16" s="71"/>
      <c r="AD16" s="71"/>
      <c r="AE16" s="71">
        <v>5</v>
      </c>
      <c r="AF16" s="71">
        <v>6</v>
      </c>
      <c r="AG16" s="71">
        <v>5</v>
      </c>
      <c r="AH16" s="71"/>
      <c r="AI16" s="71"/>
      <c r="AJ16" s="71">
        <v>5.5</v>
      </c>
      <c r="AK16" s="71">
        <v>5</v>
      </c>
      <c r="AL16" s="71"/>
      <c r="AM16" s="71">
        <v>6.5</v>
      </c>
      <c r="AN16" s="71">
        <v>6</v>
      </c>
      <c r="AO16" s="76">
        <v>4</v>
      </c>
      <c r="AP16">
        <v>99</v>
      </c>
      <c r="AR16">
        <f t="shared" si="5"/>
        <v>0</v>
      </c>
    </row>
    <row r="17" spans="1:44" ht="15.75">
      <c r="A17">
        <v>9</v>
      </c>
      <c r="B17" s="83" t="s">
        <v>48</v>
      </c>
      <c r="C17" s="89">
        <v>4</v>
      </c>
      <c r="D17" s="71">
        <f t="shared" si="0"/>
        <v>4</v>
      </c>
      <c r="E17" s="71">
        <f t="shared" si="1"/>
        <v>6</v>
      </c>
      <c r="F17" s="72">
        <f t="shared" si="2"/>
        <v>4.875</v>
      </c>
      <c r="G17" s="88">
        <f t="shared" si="3"/>
        <v>5</v>
      </c>
      <c r="H17" s="218">
        <v>9</v>
      </c>
      <c r="I17" s="220">
        <f t="shared" si="4"/>
        <v>8</v>
      </c>
      <c r="J17" s="92"/>
      <c r="K17" s="71">
        <v>6</v>
      </c>
      <c r="L17" s="71">
        <v>5</v>
      </c>
      <c r="M17" s="71">
        <v>4</v>
      </c>
      <c r="N17" s="71"/>
      <c r="O17" s="71"/>
      <c r="P17" s="71"/>
      <c r="Q17" s="71"/>
      <c r="R17" s="71"/>
      <c r="S17" s="71"/>
      <c r="T17" s="71">
        <v>4</v>
      </c>
      <c r="U17" s="71">
        <v>5</v>
      </c>
      <c r="V17" s="71"/>
      <c r="W17" s="73" t="s">
        <v>247</v>
      </c>
      <c r="X17" s="71"/>
      <c r="Y17" s="71"/>
      <c r="Z17" s="71"/>
      <c r="AA17" s="71">
        <v>5</v>
      </c>
      <c r="AB17" s="71"/>
      <c r="AC17" s="71"/>
      <c r="AD17" s="71"/>
      <c r="AE17" s="71">
        <v>4</v>
      </c>
      <c r="AF17" s="71">
        <v>6</v>
      </c>
      <c r="AG17" s="71"/>
      <c r="AH17" s="71"/>
      <c r="AI17" s="71"/>
      <c r="AJ17" s="71"/>
      <c r="AK17" s="71"/>
      <c r="AL17" s="71"/>
      <c r="AM17" s="71"/>
      <c r="AN17" s="71"/>
      <c r="AO17" s="76"/>
      <c r="AR17">
        <f t="shared" si="5"/>
        <v>0</v>
      </c>
    </row>
    <row r="18" spans="1:44" ht="16.149999999999999" thickBot="1">
      <c r="A18">
        <v>10</v>
      </c>
      <c r="B18" s="85" t="s">
        <v>49</v>
      </c>
      <c r="C18" s="89">
        <v>4</v>
      </c>
      <c r="D18" s="71">
        <f t="shared" si="0"/>
        <v>4</v>
      </c>
      <c r="E18" s="71">
        <f t="shared" si="1"/>
        <v>6.5</v>
      </c>
      <c r="F18" s="72">
        <f t="shared" si="2"/>
        <v>5.2857142857142856</v>
      </c>
      <c r="G18" s="88">
        <f t="shared" si="3"/>
        <v>5.5</v>
      </c>
      <c r="H18" s="218">
        <v>5</v>
      </c>
      <c r="I18" s="220">
        <f t="shared" si="4"/>
        <v>7</v>
      </c>
      <c r="J18" s="92"/>
      <c r="K18" s="71"/>
      <c r="L18" s="71"/>
      <c r="M18" s="71"/>
      <c r="N18" s="71"/>
      <c r="O18" s="105"/>
      <c r="P18" s="71"/>
      <c r="Q18" s="71"/>
      <c r="R18" s="71"/>
      <c r="S18" s="71"/>
      <c r="T18" s="71"/>
      <c r="U18" s="71"/>
      <c r="V18" s="105"/>
      <c r="W18" s="73"/>
      <c r="X18" s="71">
        <v>6</v>
      </c>
      <c r="Y18" s="71"/>
      <c r="Z18" s="71">
        <v>4</v>
      </c>
      <c r="AA18" s="71">
        <v>5</v>
      </c>
      <c r="AB18" s="71"/>
      <c r="AC18" s="71"/>
      <c r="AD18" s="71"/>
      <c r="AE18" s="71"/>
      <c r="AF18" s="71">
        <v>6</v>
      </c>
      <c r="AG18" s="71"/>
      <c r="AH18" s="71"/>
      <c r="AI18" s="71"/>
      <c r="AJ18" s="71">
        <v>5.5</v>
      </c>
      <c r="AK18" s="71"/>
      <c r="AL18" s="71"/>
      <c r="AM18" s="71">
        <v>6.5</v>
      </c>
      <c r="AN18" s="71"/>
      <c r="AO18" s="76">
        <v>4</v>
      </c>
      <c r="AP18">
        <v>109</v>
      </c>
      <c r="AR18">
        <f t="shared" si="5"/>
        <v>0</v>
      </c>
    </row>
    <row r="19" spans="1:44" ht="16.149999999999999" thickBot="1">
      <c r="A19">
        <v>11</v>
      </c>
      <c r="B19" s="83" t="s">
        <v>50</v>
      </c>
      <c r="C19" s="87">
        <v>4</v>
      </c>
      <c r="D19" s="71">
        <f t="shared" si="0"/>
        <v>2</v>
      </c>
      <c r="E19" s="71">
        <f t="shared" si="1"/>
        <v>6.5</v>
      </c>
      <c r="F19" s="72">
        <f t="shared" si="2"/>
        <v>4.8499999999999996</v>
      </c>
      <c r="G19" s="88">
        <f t="shared" si="3"/>
        <v>5</v>
      </c>
      <c r="H19" s="217">
        <v>16</v>
      </c>
      <c r="I19" s="220">
        <f t="shared" si="4"/>
        <v>20</v>
      </c>
      <c r="J19" s="92">
        <v>6</v>
      </c>
      <c r="K19" s="71">
        <v>6</v>
      </c>
      <c r="L19" s="71">
        <v>4</v>
      </c>
      <c r="M19" s="71">
        <v>4</v>
      </c>
      <c r="N19" s="104">
        <v>5</v>
      </c>
      <c r="O19" s="107">
        <v>2</v>
      </c>
      <c r="P19" s="82"/>
      <c r="Q19" s="71">
        <v>6</v>
      </c>
      <c r="R19" s="71">
        <v>4</v>
      </c>
      <c r="S19" s="71"/>
      <c r="T19" s="71">
        <v>5</v>
      </c>
      <c r="U19" s="71"/>
      <c r="V19" s="107">
        <v>2</v>
      </c>
      <c r="W19" s="73" t="s">
        <v>247</v>
      </c>
      <c r="X19" s="71">
        <v>6</v>
      </c>
      <c r="Y19" s="71"/>
      <c r="Z19" s="71">
        <v>5</v>
      </c>
      <c r="AA19" s="71">
        <v>5</v>
      </c>
      <c r="AB19" s="71"/>
      <c r="AC19" s="71"/>
      <c r="AD19" s="71"/>
      <c r="AE19" s="71">
        <v>5</v>
      </c>
      <c r="AF19" s="71">
        <v>6</v>
      </c>
      <c r="AG19" s="71">
        <v>4</v>
      </c>
      <c r="AH19" s="71"/>
      <c r="AI19" s="71"/>
      <c r="AJ19" s="71">
        <v>5.5</v>
      </c>
      <c r="AK19" s="71"/>
      <c r="AL19" s="71"/>
      <c r="AM19" s="71">
        <v>6.5</v>
      </c>
      <c r="AN19" s="71">
        <v>6</v>
      </c>
      <c r="AO19" s="76">
        <v>4</v>
      </c>
      <c r="AP19">
        <v>101</v>
      </c>
      <c r="AR19" s="159">
        <f t="shared" si="5"/>
        <v>0</v>
      </c>
    </row>
    <row r="20" spans="1:44" ht="15.75">
      <c r="A20">
        <v>12</v>
      </c>
      <c r="B20" s="83" t="s">
        <v>51</v>
      </c>
      <c r="C20" s="89">
        <v>4</v>
      </c>
      <c r="D20" s="71">
        <f t="shared" si="0"/>
        <v>4</v>
      </c>
      <c r="E20" s="71">
        <f t="shared" si="1"/>
        <v>6.5</v>
      </c>
      <c r="F20" s="72">
        <f t="shared" si="2"/>
        <v>4.6315789473684212</v>
      </c>
      <c r="G20" s="88">
        <f t="shared" si="3"/>
        <v>4</v>
      </c>
      <c r="H20" s="218">
        <v>19</v>
      </c>
      <c r="I20" s="220">
        <f t="shared" si="4"/>
        <v>19</v>
      </c>
      <c r="J20" s="92">
        <v>4</v>
      </c>
      <c r="K20" s="71">
        <v>6</v>
      </c>
      <c r="L20" s="71"/>
      <c r="M20" s="71">
        <v>4</v>
      </c>
      <c r="N20" s="71">
        <v>4</v>
      </c>
      <c r="O20" s="106">
        <v>4</v>
      </c>
      <c r="P20" s="71"/>
      <c r="Q20" s="71">
        <v>5</v>
      </c>
      <c r="R20" s="71"/>
      <c r="S20" s="71"/>
      <c r="T20" s="71">
        <v>4</v>
      </c>
      <c r="U20" s="71">
        <v>5</v>
      </c>
      <c r="V20" s="106">
        <v>4</v>
      </c>
      <c r="W20" s="73">
        <v>4</v>
      </c>
      <c r="X20" s="71">
        <v>6</v>
      </c>
      <c r="Y20" s="71"/>
      <c r="Z20" s="71"/>
      <c r="AA20" s="71"/>
      <c r="AB20" s="71"/>
      <c r="AC20" s="71"/>
      <c r="AD20" s="71">
        <v>4</v>
      </c>
      <c r="AE20" s="71">
        <v>4</v>
      </c>
      <c r="AF20" s="71">
        <v>5</v>
      </c>
      <c r="AG20" s="71">
        <v>4</v>
      </c>
      <c r="AH20" s="71"/>
      <c r="AI20" s="71"/>
      <c r="AJ20" s="71">
        <v>5.5</v>
      </c>
      <c r="AK20" s="71"/>
      <c r="AL20" s="71"/>
      <c r="AM20" s="71">
        <v>6.5</v>
      </c>
      <c r="AN20" s="71">
        <v>5</v>
      </c>
      <c r="AO20" s="76">
        <v>4</v>
      </c>
      <c r="AP20">
        <v>101</v>
      </c>
      <c r="AR20">
        <f t="shared" si="5"/>
        <v>0</v>
      </c>
    </row>
    <row r="21" spans="1:44" ht="41.25">
      <c r="A21">
        <v>13</v>
      </c>
      <c r="B21" s="83" t="s">
        <v>52</v>
      </c>
      <c r="C21" s="89">
        <v>4</v>
      </c>
      <c r="D21" s="71">
        <f t="shared" si="0"/>
        <v>4</v>
      </c>
      <c r="E21" s="71">
        <f t="shared" si="1"/>
        <v>7</v>
      </c>
      <c r="F21" s="72">
        <f t="shared" si="2"/>
        <v>4.7272727272727275</v>
      </c>
      <c r="G21" s="88">
        <f t="shared" si="3"/>
        <v>4</v>
      </c>
      <c r="H21" s="218">
        <v>11</v>
      </c>
      <c r="I21" s="220">
        <f t="shared" si="4"/>
        <v>11</v>
      </c>
      <c r="J21" s="92"/>
      <c r="K21" s="71">
        <v>4</v>
      </c>
      <c r="L21" s="71">
        <v>5</v>
      </c>
      <c r="M21" s="71">
        <v>4</v>
      </c>
      <c r="N21" s="71"/>
      <c r="O21" s="71">
        <v>4</v>
      </c>
      <c r="P21" s="71"/>
      <c r="Q21" s="71"/>
      <c r="R21" s="71"/>
      <c r="S21" s="71"/>
      <c r="T21" s="71"/>
      <c r="U21" s="71">
        <v>5</v>
      </c>
      <c r="V21" s="71">
        <v>4</v>
      </c>
      <c r="W21" s="73" t="s">
        <v>248</v>
      </c>
      <c r="X21" s="71">
        <v>7</v>
      </c>
      <c r="Y21" s="71"/>
      <c r="Z21" s="71">
        <v>4</v>
      </c>
      <c r="AA21" s="71"/>
      <c r="AB21" s="71"/>
      <c r="AC21" s="71"/>
      <c r="AD21" s="71"/>
      <c r="AE21" s="71"/>
      <c r="AF21" s="71">
        <v>5</v>
      </c>
      <c r="AG21" s="71"/>
      <c r="AH21" s="71"/>
      <c r="AI21" s="71"/>
      <c r="AJ21" s="71"/>
      <c r="AK21" s="71"/>
      <c r="AL21" s="71"/>
      <c r="AM21" s="71"/>
      <c r="AN21" s="71">
        <v>6</v>
      </c>
      <c r="AO21" s="77">
        <v>4</v>
      </c>
      <c r="AR21">
        <f t="shared" si="5"/>
        <v>0</v>
      </c>
    </row>
    <row r="22" spans="1:44" ht="15.75">
      <c r="A22">
        <v>14</v>
      </c>
      <c r="B22" s="83" t="s">
        <v>53</v>
      </c>
      <c r="C22" s="89">
        <v>4</v>
      </c>
      <c r="D22" s="71">
        <f t="shared" si="0"/>
        <v>4</v>
      </c>
      <c r="E22" s="71">
        <f t="shared" si="1"/>
        <v>7</v>
      </c>
      <c r="F22" s="72">
        <f t="shared" si="2"/>
        <v>5</v>
      </c>
      <c r="G22" s="88">
        <f t="shared" si="3"/>
        <v>4.5</v>
      </c>
      <c r="H22" s="218">
        <v>4</v>
      </c>
      <c r="I22" s="220">
        <f t="shared" si="4"/>
        <v>4</v>
      </c>
      <c r="J22" s="92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3"/>
      <c r="X22" s="71">
        <v>7</v>
      </c>
      <c r="Y22" s="71"/>
      <c r="Z22" s="71"/>
      <c r="AA22" s="71"/>
      <c r="AB22" s="71"/>
      <c r="AC22" s="71"/>
      <c r="AD22" s="71"/>
      <c r="AE22" s="71"/>
      <c r="AF22" s="71">
        <v>5</v>
      </c>
      <c r="AG22" s="71">
        <v>4</v>
      </c>
      <c r="AH22" s="71"/>
      <c r="AI22" s="71"/>
      <c r="AJ22" s="71"/>
      <c r="AK22" s="71"/>
      <c r="AL22" s="71"/>
      <c r="AM22" s="71"/>
      <c r="AN22" s="71"/>
      <c r="AO22" s="77">
        <v>4</v>
      </c>
      <c r="AR22">
        <f t="shared" si="5"/>
        <v>0</v>
      </c>
    </row>
    <row r="23" spans="1:44" ht="15.75">
      <c r="A23">
        <v>15</v>
      </c>
      <c r="B23" s="83" t="s">
        <v>54</v>
      </c>
      <c r="C23" s="89">
        <v>3</v>
      </c>
      <c r="D23" s="71">
        <f t="shared" si="0"/>
        <v>3</v>
      </c>
      <c r="E23" s="71">
        <f t="shared" si="1"/>
        <v>6.5</v>
      </c>
      <c r="F23" s="72">
        <f t="shared" si="2"/>
        <v>4.6190476190476186</v>
      </c>
      <c r="G23" s="88">
        <f t="shared" si="3"/>
        <v>5</v>
      </c>
      <c r="H23" s="218">
        <v>19</v>
      </c>
      <c r="I23" s="220">
        <f t="shared" si="4"/>
        <v>21</v>
      </c>
      <c r="J23" s="92">
        <v>4</v>
      </c>
      <c r="K23" s="71">
        <v>6</v>
      </c>
      <c r="L23" s="71">
        <v>5</v>
      </c>
      <c r="M23" s="71">
        <v>4</v>
      </c>
      <c r="N23" s="71">
        <v>4</v>
      </c>
      <c r="O23" s="71">
        <v>4</v>
      </c>
      <c r="P23" s="71"/>
      <c r="Q23" s="71">
        <v>5</v>
      </c>
      <c r="R23" s="71">
        <v>4</v>
      </c>
      <c r="S23" s="71"/>
      <c r="T23" s="71">
        <v>4</v>
      </c>
      <c r="U23" s="71">
        <v>5</v>
      </c>
      <c r="V23" s="71">
        <v>4</v>
      </c>
      <c r="W23" s="73">
        <v>5</v>
      </c>
      <c r="X23" s="71"/>
      <c r="Y23" s="71"/>
      <c r="Z23" s="71">
        <v>3</v>
      </c>
      <c r="AA23" s="71">
        <v>5</v>
      </c>
      <c r="AB23" s="71"/>
      <c r="AC23" s="71"/>
      <c r="AD23" s="71">
        <v>5</v>
      </c>
      <c r="AE23" s="71">
        <v>5</v>
      </c>
      <c r="AF23" s="71">
        <v>4</v>
      </c>
      <c r="AG23" s="71">
        <v>4</v>
      </c>
      <c r="AH23" s="71"/>
      <c r="AI23" s="71"/>
      <c r="AJ23" s="71">
        <v>5.5</v>
      </c>
      <c r="AK23" s="71"/>
      <c r="AL23" s="71"/>
      <c r="AM23" s="71">
        <v>6.5</v>
      </c>
      <c r="AN23" s="71">
        <v>5</v>
      </c>
      <c r="AO23" s="77"/>
      <c r="AP23">
        <v>98</v>
      </c>
      <c r="AR23">
        <f t="shared" si="5"/>
        <v>0</v>
      </c>
    </row>
    <row r="24" spans="1:44" ht="15.75">
      <c r="A24">
        <v>16</v>
      </c>
      <c r="B24" s="84" t="s">
        <v>55</v>
      </c>
      <c r="C24" s="89">
        <v>4</v>
      </c>
      <c r="D24" s="71">
        <f t="shared" si="0"/>
        <v>4</v>
      </c>
      <c r="E24" s="71">
        <f t="shared" si="1"/>
        <v>6.5</v>
      </c>
      <c r="F24" s="72">
        <f t="shared" si="2"/>
        <v>5.0555555555555554</v>
      </c>
      <c r="G24" s="88">
        <f t="shared" si="3"/>
        <v>5</v>
      </c>
      <c r="H24" s="218">
        <v>21</v>
      </c>
      <c r="I24" s="220">
        <f t="shared" si="4"/>
        <v>18</v>
      </c>
      <c r="J24" s="92">
        <v>5</v>
      </c>
      <c r="K24" s="71">
        <v>6</v>
      </c>
      <c r="L24" s="71">
        <v>5</v>
      </c>
      <c r="M24" s="71">
        <v>4</v>
      </c>
      <c r="N24" s="71">
        <v>5</v>
      </c>
      <c r="O24" s="71">
        <v>5</v>
      </c>
      <c r="P24" s="71"/>
      <c r="Q24" s="71">
        <v>5</v>
      </c>
      <c r="R24" s="71"/>
      <c r="S24" s="71"/>
      <c r="T24" s="71">
        <v>5</v>
      </c>
      <c r="U24" s="71">
        <v>5</v>
      </c>
      <c r="V24" s="71">
        <v>5</v>
      </c>
      <c r="W24" s="73" t="s">
        <v>249</v>
      </c>
      <c r="X24" s="71">
        <v>5</v>
      </c>
      <c r="Y24" s="71"/>
      <c r="Z24" s="71">
        <v>5</v>
      </c>
      <c r="AA24" s="71">
        <v>5</v>
      </c>
      <c r="AB24" s="71"/>
      <c r="AC24" s="71"/>
      <c r="AD24" s="71"/>
      <c r="AE24" s="71">
        <v>4.5</v>
      </c>
      <c r="AF24" s="71">
        <v>6</v>
      </c>
      <c r="AG24" s="71"/>
      <c r="AH24" s="71"/>
      <c r="AI24" s="71"/>
      <c r="AJ24" s="71"/>
      <c r="AK24" s="71"/>
      <c r="AL24" s="71"/>
      <c r="AM24" s="71">
        <v>6.5</v>
      </c>
      <c r="AN24" s="71">
        <v>5</v>
      </c>
      <c r="AO24" s="77">
        <v>4</v>
      </c>
      <c r="AR24">
        <f t="shared" si="5"/>
        <v>0</v>
      </c>
    </row>
    <row r="25" spans="1:44" ht="15.75">
      <c r="A25">
        <v>17</v>
      </c>
      <c r="B25" s="83" t="s">
        <v>56</v>
      </c>
      <c r="C25" s="89">
        <v>3</v>
      </c>
      <c r="D25" s="71">
        <f t="shared" si="0"/>
        <v>2</v>
      </c>
      <c r="E25" s="71">
        <f t="shared" si="1"/>
        <v>6.5</v>
      </c>
      <c r="F25" s="72">
        <f t="shared" si="2"/>
        <v>5.1428571428571432</v>
      </c>
      <c r="G25" s="88">
        <f t="shared" si="3"/>
        <v>5.5</v>
      </c>
      <c r="H25" s="218">
        <v>18</v>
      </c>
      <c r="I25" s="220">
        <f t="shared" si="4"/>
        <v>21</v>
      </c>
      <c r="J25" s="92"/>
      <c r="K25" s="71">
        <v>6</v>
      </c>
      <c r="L25" s="71">
        <v>6</v>
      </c>
      <c r="M25" s="71">
        <v>4</v>
      </c>
      <c r="N25" s="71">
        <v>5</v>
      </c>
      <c r="O25" s="71">
        <v>6</v>
      </c>
      <c r="P25" s="71"/>
      <c r="Q25" s="71">
        <v>6</v>
      </c>
      <c r="R25" s="71">
        <v>4</v>
      </c>
      <c r="S25" s="71"/>
      <c r="T25" s="71">
        <v>4</v>
      </c>
      <c r="U25" s="71">
        <v>6</v>
      </c>
      <c r="V25" s="71">
        <v>6</v>
      </c>
      <c r="W25" s="73">
        <v>2</v>
      </c>
      <c r="X25" s="71">
        <v>6</v>
      </c>
      <c r="Y25" s="71"/>
      <c r="Z25" s="71">
        <v>5</v>
      </c>
      <c r="AA25" s="71">
        <v>6</v>
      </c>
      <c r="AB25" s="71"/>
      <c r="AC25" s="71"/>
      <c r="AD25" s="71"/>
      <c r="AE25" s="71">
        <v>5</v>
      </c>
      <c r="AF25" s="71">
        <v>5</v>
      </c>
      <c r="AG25" s="71">
        <v>5</v>
      </c>
      <c r="AH25" s="71"/>
      <c r="AI25" s="71"/>
      <c r="AJ25" s="71">
        <v>5.5</v>
      </c>
      <c r="AK25" s="71"/>
      <c r="AL25" s="71"/>
      <c r="AM25" s="71">
        <v>6.5</v>
      </c>
      <c r="AN25" s="71">
        <v>6</v>
      </c>
      <c r="AO25" s="77">
        <v>3</v>
      </c>
      <c r="AP25">
        <v>97</v>
      </c>
      <c r="AR25">
        <f t="shared" si="5"/>
        <v>0</v>
      </c>
    </row>
    <row r="26" spans="1:44" ht="15.75">
      <c r="A26">
        <v>18</v>
      </c>
      <c r="B26" s="83" t="s">
        <v>57</v>
      </c>
      <c r="C26" s="89">
        <v>5</v>
      </c>
      <c r="D26" s="71">
        <f t="shared" si="0"/>
        <v>5</v>
      </c>
      <c r="E26" s="71">
        <f t="shared" si="1"/>
        <v>6.5</v>
      </c>
      <c r="F26" s="72">
        <f t="shared" si="2"/>
        <v>5.7857142857142856</v>
      </c>
      <c r="G26" s="88">
        <f t="shared" si="3"/>
        <v>6</v>
      </c>
      <c r="H26" s="218">
        <v>6</v>
      </c>
      <c r="I26" s="220">
        <f t="shared" si="4"/>
        <v>7</v>
      </c>
      <c r="J26" s="92">
        <v>6</v>
      </c>
      <c r="K26" s="71"/>
      <c r="L26" s="71"/>
      <c r="M26" s="71"/>
      <c r="N26" s="71">
        <v>5</v>
      </c>
      <c r="O26" s="71"/>
      <c r="P26" s="71"/>
      <c r="Q26" s="71"/>
      <c r="R26" s="71"/>
      <c r="S26" s="71"/>
      <c r="T26" s="71">
        <v>6</v>
      </c>
      <c r="U26" s="71">
        <v>6</v>
      </c>
      <c r="V26" s="71"/>
      <c r="W26" s="73"/>
      <c r="X26" s="71"/>
      <c r="Y26" s="71"/>
      <c r="Z26" s="71"/>
      <c r="AA26" s="71">
        <v>6</v>
      </c>
      <c r="AB26" s="71"/>
      <c r="AC26" s="71"/>
      <c r="AD26" s="71"/>
      <c r="AE26" s="71"/>
      <c r="AF26" s="71">
        <v>5</v>
      </c>
      <c r="AG26" s="71"/>
      <c r="AH26" s="71"/>
      <c r="AI26" s="71"/>
      <c r="AJ26" s="71"/>
      <c r="AK26" s="71"/>
      <c r="AL26" s="71"/>
      <c r="AM26" s="71">
        <v>6.5</v>
      </c>
      <c r="AN26" s="71"/>
      <c r="AO26" s="77"/>
      <c r="AR26">
        <f t="shared" si="5"/>
        <v>0</v>
      </c>
    </row>
    <row r="27" spans="1:44" ht="15.75">
      <c r="A27">
        <v>19</v>
      </c>
      <c r="B27" s="83" t="s">
        <v>58</v>
      </c>
      <c r="C27" s="89">
        <v>4</v>
      </c>
      <c r="D27" s="71">
        <f t="shared" si="0"/>
        <v>4</v>
      </c>
      <c r="E27" s="71">
        <f t="shared" si="1"/>
        <v>6.5</v>
      </c>
      <c r="F27" s="72">
        <f t="shared" si="2"/>
        <v>5.4782608695652177</v>
      </c>
      <c r="G27" s="88">
        <f t="shared" si="3"/>
        <v>6</v>
      </c>
      <c r="H27" s="218">
        <v>21</v>
      </c>
      <c r="I27" s="220">
        <f t="shared" si="4"/>
        <v>23</v>
      </c>
      <c r="J27" s="92">
        <v>6</v>
      </c>
      <c r="K27" s="71">
        <v>6</v>
      </c>
      <c r="L27" s="71">
        <v>6</v>
      </c>
      <c r="M27" s="71">
        <v>4</v>
      </c>
      <c r="N27" s="71">
        <v>5</v>
      </c>
      <c r="O27" s="71">
        <v>6</v>
      </c>
      <c r="P27" s="71"/>
      <c r="Q27" s="71">
        <v>6</v>
      </c>
      <c r="R27" s="71">
        <v>4</v>
      </c>
      <c r="S27" s="71"/>
      <c r="T27" s="71">
        <v>5</v>
      </c>
      <c r="U27" s="71">
        <v>6</v>
      </c>
      <c r="V27" s="71">
        <v>6</v>
      </c>
      <c r="W27" s="73">
        <v>5</v>
      </c>
      <c r="X27" s="71">
        <v>6</v>
      </c>
      <c r="Y27" s="71"/>
      <c r="Z27" s="71">
        <v>5</v>
      </c>
      <c r="AA27" s="71">
        <v>6</v>
      </c>
      <c r="AB27" s="71"/>
      <c r="AC27" s="71"/>
      <c r="AD27" s="71">
        <v>6</v>
      </c>
      <c r="AE27" s="71">
        <v>6</v>
      </c>
      <c r="AF27" s="71">
        <v>5</v>
      </c>
      <c r="AG27" s="71">
        <v>5</v>
      </c>
      <c r="AH27" s="71"/>
      <c r="AI27" s="71"/>
      <c r="AJ27" s="71">
        <v>5.5</v>
      </c>
      <c r="AK27" s="71"/>
      <c r="AL27" s="71"/>
      <c r="AM27" s="71">
        <v>6.5</v>
      </c>
      <c r="AN27" s="71">
        <v>6</v>
      </c>
      <c r="AO27" s="77">
        <v>4</v>
      </c>
      <c r="AP27">
        <v>95</v>
      </c>
      <c r="AR27">
        <f t="shared" si="5"/>
        <v>0</v>
      </c>
    </row>
    <row r="28" spans="1:44" ht="15.75">
      <c r="A28">
        <v>20</v>
      </c>
      <c r="B28" s="83" t="s">
        <v>59</v>
      </c>
      <c r="C28" s="89">
        <v>5</v>
      </c>
      <c r="D28" s="71">
        <f t="shared" si="0"/>
        <v>4</v>
      </c>
      <c r="E28" s="71">
        <f t="shared" si="1"/>
        <v>6.5</v>
      </c>
      <c r="F28" s="72">
        <f t="shared" si="2"/>
        <v>5.1739130434782608</v>
      </c>
      <c r="G28" s="88">
        <f t="shared" si="3"/>
        <v>5</v>
      </c>
      <c r="H28" s="218">
        <v>20</v>
      </c>
      <c r="I28" s="220">
        <f t="shared" si="4"/>
        <v>23</v>
      </c>
      <c r="J28" s="92">
        <v>6</v>
      </c>
      <c r="K28" s="71">
        <v>6</v>
      </c>
      <c r="L28" s="71">
        <v>5</v>
      </c>
      <c r="M28" s="71">
        <v>5</v>
      </c>
      <c r="N28" s="71">
        <v>5</v>
      </c>
      <c r="O28" s="71">
        <v>5</v>
      </c>
      <c r="P28" s="71"/>
      <c r="Q28" s="71"/>
      <c r="R28" s="71">
        <v>5</v>
      </c>
      <c r="S28" s="71"/>
      <c r="T28" s="71">
        <v>5</v>
      </c>
      <c r="U28" s="71">
        <v>5</v>
      </c>
      <c r="V28" s="71">
        <v>5</v>
      </c>
      <c r="W28" s="73">
        <v>5</v>
      </c>
      <c r="X28" s="71">
        <v>5</v>
      </c>
      <c r="Y28" s="71"/>
      <c r="Z28" s="71">
        <v>5</v>
      </c>
      <c r="AA28" s="71">
        <v>5</v>
      </c>
      <c r="AB28" s="71"/>
      <c r="AC28" s="71"/>
      <c r="AD28" s="71">
        <v>6</v>
      </c>
      <c r="AE28" s="71">
        <v>5</v>
      </c>
      <c r="AF28" s="71">
        <v>4</v>
      </c>
      <c r="AG28" s="71">
        <v>5</v>
      </c>
      <c r="AH28" s="71"/>
      <c r="AI28" s="71"/>
      <c r="AJ28" s="71">
        <v>5.5</v>
      </c>
      <c r="AK28" s="71">
        <v>5</v>
      </c>
      <c r="AL28" s="71"/>
      <c r="AM28" s="71">
        <v>6.5</v>
      </c>
      <c r="AN28" s="71">
        <v>5</v>
      </c>
      <c r="AO28" s="77">
        <v>5</v>
      </c>
      <c r="AP28">
        <v>85</v>
      </c>
      <c r="AR28">
        <f t="shared" si="5"/>
        <v>0</v>
      </c>
    </row>
    <row r="29" spans="1:44" ht="15.75">
      <c r="A29">
        <v>21</v>
      </c>
      <c r="B29" s="83" t="s">
        <v>60</v>
      </c>
      <c r="C29" s="89">
        <v>3</v>
      </c>
      <c r="D29" s="71">
        <f t="shared" si="0"/>
        <v>3</v>
      </c>
      <c r="E29" s="71">
        <f t="shared" si="1"/>
        <v>7</v>
      </c>
      <c r="F29" s="72">
        <f t="shared" si="2"/>
        <v>5.3181818181818183</v>
      </c>
      <c r="G29" s="88">
        <f t="shared" si="3"/>
        <v>5.25</v>
      </c>
      <c r="H29" s="218">
        <v>19</v>
      </c>
      <c r="I29" s="220">
        <f t="shared" si="4"/>
        <v>22</v>
      </c>
      <c r="J29" s="92">
        <v>6</v>
      </c>
      <c r="K29" s="71">
        <v>6</v>
      </c>
      <c r="L29" s="71">
        <v>6</v>
      </c>
      <c r="M29" s="71">
        <v>4</v>
      </c>
      <c r="N29" s="71">
        <v>5</v>
      </c>
      <c r="O29" s="71">
        <v>6</v>
      </c>
      <c r="P29" s="71"/>
      <c r="Q29" s="71">
        <v>6</v>
      </c>
      <c r="R29" s="71">
        <v>4</v>
      </c>
      <c r="S29" s="71"/>
      <c r="T29" s="71">
        <v>5</v>
      </c>
      <c r="U29" s="71">
        <v>6</v>
      </c>
      <c r="V29" s="71">
        <v>6</v>
      </c>
      <c r="W29" s="73">
        <v>4</v>
      </c>
      <c r="X29" s="71">
        <v>7</v>
      </c>
      <c r="Y29" s="71"/>
      <c r="Z29" s="71">
        <v>5</v>
      </c>
      <c r="AA29" s="71">
        <v>5</v>
      </c>
      <c r="AB29" s="71"/>
      <c r="AC29" s="71"/>
      <c r="AD29" s="71"/>
      <c r="AE29" s="71">
        <v>5</v>
      </c>
      <c r="AF29" s="71">
        <v>5</v>
      </c>
      <c r="AG29" s="71">
        <v>5</v>
      </c>
      <c r="AH29" s="71"/>
      <c r="AI29" s="71"/>
      <c r="AJ29" s="71">
        <v>5.5</v>
      </c>
      <c r="AK29" s="71"/>
      <c r="AL29" s="71"/>
      <c r="AM29" s="71">
        <v>6.5</v>
      </c>
      <c r="AN29" s="71">
        <v>6</v>
      </c>
      <c r="AO29" s="77">
        <v>3</v>
      </c>
      <c r="AP29">
        <v>96</v>
      </c>
      <c r="AR29">
        <f t="shared" si="5"/>
        <v>0</v>
      </c>
    </row>
    <row r="30" spans="1:44" ht="15.75">
      <c r="A30">
        <v>22</v>
      </c>
      <c r="B30" s="83" t="s">
        <v>61</v>
      </c>
      <c r="C30" s="89">
        <v>5</v>
      </c>
      <c r="D30" s="71">
        <f t="shared" si="0"/>
        <v>5</v>
      </c>
      <c r="E30" s="71">
        <f t="shared" si="1"/>
        <v>8</v>
      </c>
      <c r="F30" s="72">
        <f t="shared" si="2"/>
        <v>5.7727272727272725</v>
      </c>
      <c r="G30" s="88">
        <f t="shared" si="3"/>
        <v>6</v>
      </c>
      <c r="H30" s="218">
        <v>21</v>
      </c>
      <c r="I30" s="220">
        <f t="shared" si="4"/>
        <v>22</v>
      </c>
      <c r="J30" s="92">
        <v>6</v>
      </c>
      <c r="K30" s="71">
        <v>6</v>
      </c>
      <c r="L30" s="71">
        <v>6</v>
      </c>
      <c r="M30" s="71">
        <v>5</v>
      </c>
      <c r="N30" s="71">
        <v>5</v>
      </c>
      <c r="O30" s="71">
        <v>6</v>
      </c>
      <c r="P30" s="71"/>
      <c r="Q30" s="71">
        <v>6</v>
      </c>
      <c r="R30" s="71">
        <v>5</v>
      </c>
      <c r="S30" s="71"/>
      <c r="T30" s="71">
        <v>5</v>
      </c>
      <c r="U30" s="71">
        <v>6</v>
      </c>
      <c r="V30" s="71">
        <v>6</v>
      </c>
      <c r="W30" s="73">
        <v>6</v>
      </c>
      <c r="X30" s="71">
        <v>8</v>
      </c>
      <c r="Y30" s="71"/>
      <c r="Z30" s="71">
        <v>5</v>
      </c>
      <c r="AA30" s="71">
        <v>5</v>
      </c>
      <c r="AB30" s="71"/>
      <c r="AC30" s="71"/>
      <c r="AD30" s="71">
        <v>6</v>
      </c>
      <c r="AE30" s="71">
        <v>6</v>
      </c>
      <c r="AF30" s="71"/>
      <c r="AG30" s="71">
        <v>6</v>
      </c>
      <c r="AH30" s="71"/>
      <c r="AI30" s="71"/>
      <c r="AJ30" s="71">
        <v>5.5</v>
      </c>
      <c r="AK30" s="71"/>
      <c r="AL30" s="71"/>
      <c r="AM30" s="71">
        <v>6.5</v>
      </c>
      <c r="AN30" s="71">
        <v>6</v>
      </c>
      <c r="AO30" s="77">
        <v>5</v>
      </c>
      <c r="AP30">
        <v>83</v>
      </c>
      <c r="AR30">
        <f t="shared" si="5"/>
        <v>0</v>
      </c>
    </row>
    <row r="31" spans="1:44" ht="16.149999999999999" thickBot="1">
      <c r="A31">
        <v>23</v>
      </c>
      <c r="B31" s="83" t="s">
        <v>62</v>
      </c>
      <c r="C31" s="89">
        <v>4</v>
      </c>
      <c r="D31" s="71">
        <f t="shared" si="0"/>
        <v>4</v>
      </c>
      <c r="E31" s="71">
        <f t="shared" si="1"/>
        <v>6.5</v>
      </c>
      <c r="F31" s="72">
        <f t="shared" si="2"/>
        <v>5</v>
      </c>
      <c r="G31" s="88">
        <f t="shared" si="3"/>
        <v>5</v>
      </c>
      <c r="H31" s="218">
        <v>21</v>
      </c>
      <c r="I31" s="220">
        <f t="shared" si="4"/>
        <v>17</v>
      </c>
      <c r="J31" s="92"/>
      <c r="K31" s="71"/>
      <c r="L31" s="71">
        <v>6</v>
      </c>
      <c r="M31" s="71">
        <v>4</v>
      </c>
      <c r="N31" s="71">
        <v>5</v>
      </c>
      <c r="O31" s="71">
        <v>5</v>
      </c>
      <c r="P31" s="71"/>
      <c r="Q31" s="71">
        <v>6</v>
      </c>
      <c r="R31" s="71"/>
      <c r="S31" s="71"/>
      <c r="T31" s="71">
        <v>4</v>
      </c>
      <c r="U31" s="71"/>
      <c r="V31" s="71">
        <v>5</v>
      </c>
      <c r="W31" s="169" t="s">
        <v>250</v>
      </c>
      <c r="X31" s="71">
        <v>6</v>
      </c>
      <c r="Y31" s="71"/>
      <c r="Z31" s="71">
        <v>5</v>
      </c>
      <c r="AA31" s="71">
        <v>4</v>
      </c>
      <c r="AB31" s="71"/>
      <c r="AC31" s="71"/>
      <c r="AD31" s="71">
        <v>5</v>
      </c>
      <c r="AE31" s="71">
        <v>5</v>
      </c>
      <c r="AF31" s="71">
        <v>4</v>
      </c>
      <c r="AG31" s="71">
        <v>5</v>
      </c>
      <c r="AH31" s="71"/>
      <c r="AI31" s="71"/>
      <c r="AJ31" s="71">
        <v>5.5</v>
      </c>
      <c r="AK31" s="71"/>
      <c r="AL31" s="71"/>
      <c r="AM31" s="71">
        <v>6.5</v>
      </c>
      <c r="AN31" s="71"/>
      <c r="AO31" s="77">
        <v>4</v>
      </c>
      <c r="AP31">
        <v>100</v>
      </c>
      <c r="AR31">
        <f t="shared" si="5"/>
        <v>0</v>
      </c>
    </row>
    <row r="32" spans="1:44" ht="16.149999999999999" thickBot="1">
      <c r="A32">
        <v>24</v>
      </c>
      <c r="B32" s="83" t="s">
        <v>63</v>
      </c>
      <c r="C32" s="89">
        <v>4</v>
      </c>
      <c r="D32" s="71">
        <f t="shared" si="0"/>
        <v>2</v>
      </c>
      <c r="E32" s="71">
        <f t="shared" si="1"/>
        <v>7</v>
      </c>
      <c r="F32" s="72">
        <f t="shared" si="2"/>
        <v>4.9230769230769234</v>
      </c>
      <c r="G32" s="88">
        <f t="shared" si="3"/>
        <v>5</v>
      </c>
      <c r="H32" s="218">
        <v>12</v>
      </c>
      <c r="I32" s="220">
        <f t="shared" si="4"/>
        <v>13</v>
      </c>
      <c r="J32" s="94"/>
      <c r="K32" s="71">
        <v>6</v>
      </c>
      <c r="L32" s="71"/>
      <c r="M32" s="71">
        <v>4</v>
      </c>
      <c r="N32" s="71">
        <v>5</v>
      </c>
      <c r="O32" s="71"/>
      <c r="P32" s="71"/>
      <c r="Q32" s="71">
        <v>5</v>
      </c>
      <c r="R32" s="71"/>
      <c r="S32" s="71"/>
      <c r="T32" s="71">
        <v>5</v>
      </c>
      <c r="U32" s="71"/>
      <c r="V32" s="71"/>
      <c r="W32" s="161">
        <v>2</v>
      </c>
      <c r="X32" s="82">
        <v>7</v>
      </c>
      <c r="Y32" s="71"/>
      <c r="Z32" s="71">
        <v>4</v>
      </c>
      <c r="AA32" s="71"/>
      <c r="AB32" s="71"/>
      <c r="AC32" s="71"/>
      <c r="AD32" s="71"/>
      <c r="AE32" s="71">
        <v>4</v>
      </c>
      <c r="AF32" s="71"/>
      <c r="AG32" s="71"/>
      <c r="AH32" s="71"/>
      <c r="AI32" s="71"/>
      <c r="AJ32" s="71">
        <v>5.5</v>
      </c>
      <c r="AK32" s="71"/>
      <c r="AL32" s="71"/>
      <c r="AM32" s="71">
        <v>6.5</v>
      </c>
      <c r="AN32" s="71">
        <v>6</v>
      </c>
      <c r="AO32" s="77">
        <v>4</v>
      </c>
      <c r="AP32">
        <v>93</v>
      </c>
      <c r="AR32" s="159">
        <f t="shared" si="5"/>
        <v>0</v>
      </c>
    </row>
    <row r="33" spans="1:44" ht="28.15" thickBot="1">
      <c r="A33">
        <v>25</v>
      </c>
      <c r="B33" s="83" t="s">
        <v>64</v>
      </c>
      <c r="C33" s="89">
        <v>5</v>
      </c>
      <c r="D33" s="74">
        <f>MIN(J33:AO33)</f>
        <v>4</v>
      </c>
      <c r="E33" s="71">
        <f t="shared" si="1"/>
        <v>7</v>
      </c>
      <c r="F33" s="72">
        <f t="shared" si="2"/>
        <v>5.4090909090909092</v>
      </c>
      <c r="G33" s="88">
        <f t="shared" si="3"/>
        <v>5</v>
      </c>
      <c r="H33" s="218">
        <v>9</v>
      </c>
      <c r="I33" s="220">
        <f t="shared" si="4"/>
        <v>11</v>
      </c>
      <c r="J33" s="63">
        <v>7</v>
      </c>
      <c r="K33" s="82">
        <v>4</v>
      </c>
      <c r="L33" s="71"/>
      <c r="M33" s="71">
        <v>4</v>
      </c>
      <c r="N33" s="71">
        <v>5</v>
      </c>
      <c r="O33" s="71"/>
      <c r="P33" s="71"/>
      <c r="Q33" s="71"/>
      <c r="R33" s="71"/>
      <c r="S33" s="71"/>
      <c r="T33" s="71">
        <v>6</v>
      </c>
      <c r="U33" s="71"/>
      <c r="V33" s="71"/>
      <c r="W33" s="160"/>
      <c r="X33" s="71"/>
      <c r="Y33" s="71"/>
      <c r="Z33" s="71"/>
      <c r="AA33" s="71">
        <v>5</v>
      </c>
      <c r="AB33" s="71"/>
      <c r="AC33" s="71"/>
      <c r="AD33" s="71"/>
      <c r="AE33" s="71">
        <v>6</v>
      </c>
      <c r="AF33" s="71">
        <v>5</v>
      </c>
      <c r="AG33" s="71">
        <v>5</v>
      </c>
      <c r="AH33" s="71"/>
      <c r="AI33" s="71"/>
      <c r="AJ33" s="71"/>
      <c r="AK33" s="71"/>
      <c r="AL33" s="71"/>
      <c r="AM33" s="71">
        <v>6.5</v>
      </c>
      <c r="AN33" s="71">
        <v>6</v>
      </c>
      <c r="AO33" s="77"/>
      <c r="AR33">
        <f t="shared" si="5"/>
        <v>0</v>
      </c>
    </row>
    <row r="34" spans="1:44" ht="15.75">
      <c r="A34">
        <v>26</v>
      </c>
      <c r="B34" s="83" t="s">
        <v>65</v>
      </c>
      <c r="C34" s="89">
        <v>4</v>
      </c>
      <c r="D34" s="71">
        <f t="shared" si="0"/>
        <v>4</v>
      </c>
      <c r="E34" s="71">
        <f t="shared" si="1"/>
        <v>6.5</v>
      </c>
      <c r="F34" s="72">
        <f t="shared" si="2"/>
        <v>4.8250000000000002</v>
      </c>
      <c r="G34" s="88">
        <f t="shared" si="3"/>
        <v>5</v>
      </c>
      <c r="H34" s="218">
        <v>19</v>
      </c>
      <c r="I34" s="220">
        <f t="shared" si="4"/>
        <v>20</v>
      </c>
      <c r="J34" s="95">
        <v>5</v>
      </c>
      <c r="K34" s="71">
        <v>6</v>
      </c>
      <c r="L34" s="71">
        <v>6</v>
      </c>
      <c r="M34" s="71">
        <v>4</v>
      </c>
      <c r="N34" s="71">
        <v>5</v>
      </c>
      <c r="O34" s="71"/>
      <c r="P34" s="71"/>
      <c r="Q34" s="71">
        <v>5</v>
      </c>
      <c r="R34" s="71">
        <v>4</v>
      </c>
      <c r="S34" s="71"/>
      <c r="T34" s="71">
        <v>4</v>
      </c>
      <c r="U34" s="71">
        <v>5</v>
      </c>
      <c r="V34" s="71"/>
      <c r="W34" s="73">
        <v>4</v>
      </c>
      <c r="X34" s="71">
        <v>6</v>
      </c>
      <c r="Y34" s="71"/>
      <c r="Z34" s="71">
        <v>5</v>
      </c>
      <c r="AA34" s="71">
        <v>5</v>
      </c>
      <c r="AB34" s="71"/>
      <c r="AC34" s="71"/>
      <c r="AD34" s="71">
        <v>4</v>
      </c>
      <c r="AE34" s="71">
        <v>4</v>
      </c>
      <c r="AF34" s="71">
        <v>5</v>
      </c>
      <c r="AG34" s="71">
        <v>4</v>
      </c>
      <c r="AH34" s="71"/>
      <c r="AI34" s="71"/>
      <c r="AJ34" s="71"/>
      <c r="AK34" s="71"/>
      <c r="AL34" s="71"/>
      <c r="AM34" s="71">
        <v>6.5</v>
      </c>
      <c r="AN34" s="71">
        <v>5</v>
      </c>
      <c r="AO34" s="77">
        <v>4</v>
      </c>
      <c r="AR34">
        <f t="shared" si="5"/>
        <v>0</v>
      </c>
    </row>
    <row r="35" spans="1:44" ht="15.75">
      <c r="A35">
        <v>27</v>
      </c>
      <c r="B35" s="83" t="s">
        <v>66</v>
      </c>
      <c r="C35" s="89">
        <v>5</v>
      </c>
      <c r="D35" s="71">
        <f t="shared" si="0"/>
        <v>4</v>
      </c>
      <c r="E35" s="71">
        <f t="shared" si="1"/>
        <v>6</v>
      </c>
      <c r="F35" s="72">
        <f t="shared" si="2"/>
        <v>5.40625</v>
      </c>
      <c r="G35" s="88">
        <f t="shared" si="3"/>
        <v>5.25</v>
      </c>
      <c r="H35" s="218">
        <v>13</v>
      </c>
      <c r="I35" s="220">
        <f t="shared" si="4"/>
        <v>16</v>
      </c>
      <c r="J35" s="92">
        <v>6</v>
      </c>
      <c r="K35" s="71"/>
      <c r="L35" s="71">
        <v>6</v>
      </c>
      <c r="M35" s="71">
        <v>5</v>
      </c>
      <c r="N35" s="71"/>
      <c r="O35" s="71">
        <v>6</v>
      </c>
      <c r="P35" s="71"/>
      <c r="Q35" s="71"/>
      <c r="R35" s="71"/>
      <c r="S35" s="71"/>
      <c r="T35" s="71">
        <v>5</v>
      </c>
      <c r="U35" s="71"/>
      <c r="V35" s="71">
        <v>6</v>
      </c>
      <c r="W35" s="73">
        <v>5</v>
      </c>
      <c r="X35" s="71">
        <v>6</v>
      </c>
      <c r="Y35" s="71"/>
      <c r="Z35" s="71">
        <v>5</v>
      </c>
      <c r="AA35" s="71">
        <v>5</v>
      </c>
      <c r="AB35" s="71"/>
      <c r="AC35" s="71"/>
      <c r="AD35" s="71"/>
      <c r="AE35" s="71">
        <v>6</v>
      </c>
      <c r="AF35" s="71">
        <v>4</v>
      </c>
      <c r="AG35" s="71">
        <v>5</v>
      </c>
      <c r="AH35" s="71"/>
      <c r="AI35" s="71"/>
      <c r="AJ35" s="71">
        <v>5.5</v>
      </c>
      <c r="AK35" s="71"/>
      <c r="AL35" s="71"/>
      <c r="AM35" s="71"/>
      <c r="AN35" s="71">
        <v>6</v>
      </c>
      <c r="AO35" s="77">
        <v>5</v>
      </c>
      <c r="AP35">
        <v>90</v>
      </c>
      <c r="AR35">
        <f t="shared" si="5"/>
        <v>0</v>
      </c>
    </row>
    <row r="36" spans="1:44" ht="15.75">
      <c r="A36">
        <v>28</v>
      </c>
      <c r="B36" s="83" t="s">
        <v>67</v>
      </c>
      <c r="C36" s="87">
        <v>4</v>
      </c>
      <c r="D36" s="71">
        <f t="shared" si="0"/>
        <v>4</v>
      </c>
      <c r="E36" s="71">
        <f t="shared" si="1"/>
        <v>7</v>
      </c>
      <c r="F36" s="72">
        <f t="shared" si="2"/>
        <v>4.9411764705882355</v>
      </c>
      <c r="G36" s="88">
        <f t="shared" si="3"/>
        <v>5</v>
      </c>
      <c r="H36" s="217">
        <v>16</v>
      </c>
      <c r="I36" s="220">
        <f t="shared" si="4"/>
        <v>17</v>
      </c>
      <c r="J36" s="92">
        <v>5</v>
      </c>
      <c r="K36" s="71">
        <v>6</v>
      </c>
      <c r="L36" s="71">
        <v>4</v>
      </c>
      <c r="M36" s="71">
        <v>4</v>
      </c>
      <c r="N36" s="71">
        <v>5</v>
      </c>
      <c r="O36" s="71">
        <v>5</v>
      </c>
      <c r="P36" s="71"/>
      <c r="Q36" s="71">
        <v>5</v>
      </c>
      <c r="R36" s="71"/>
      <c r="S36" s="71"/>
      <c r="T36" s="71"/>
      <c r="U36" s="71">
        <v>5</v>
      </c>
      <c r="V36" s="71">
        <v>5</v>
      </c>
      <c r="W36" s="73" t="s">
        <v>247</v>
      </c>
      <c r="X36" s="71">
        <v>7</v>
      </c>
      <c r="Y36" s="71"/>
      <c r="Z36" s="71">
        <v>4</v>
      </c>
      <c r="AA36" s="71"/>
      <c r="AB36" s="71"/>
      <c r="AC36" s="71"/>
      <c r="AD36" s="71">
        <v>5</v>
      </c>
      <c r="AE36" s="71">
        <v>4</v>
      </c>
      <c r="AF36" s="71"/>
      <c r="AG36" s="71">
        <v>4</v>
      </c>
      <c r="AH36" s="71"/>
      <c r="AI36" s="71"/>
      <c r="AJ36" s="71">
        <v>5.5</v>
      </c>
      <c r="AK36" s="71"/>
      <c r="AL36" s="71"/>
      <c r="AM36" s="71">
        <v>6.5</v>
      </c>
      <c r="AN36" s="71"/>
      <c r="AO36" s="77">
        <v>4</v>
      </c>
      <c r="AP36">
        <v>92</v>
      </c>
      <c r="AR36">
        <f t="shared" si="5"/>
        <v>0</v>
      </c>
    </row>
    <row r="37" spans="1:44" ht="15.75">
      <c r="A37">
        <v>29</v>
      </c>
      <c r="B37" s="83" t="s">
        <v>68</v>
      </c>
      <c r="C37" s="89">
        <v>5</v>
      </c>
      <c r="D37" s="71">
        <f t="shared" si="0"/>
        <v>5</v>
      </c>
      <c r="E37" s="71">
        <f t="shared" si="1"/>
        <v>8</v>
      </c>
      <c r="F37" s="72">
        <f t="shared" si="2"/>
        <v>5.8636363636363633</v>
      </c>
      <c r="G37" s="88">
        <f t="shared" si="3"/>
        <v>6</v>
      </c>
      <c r="H37" s="218">
        <v>21</v>
      </c>
      <c r="I37" s="220">
        <f t="shared" si="4"/>
        <v>22</v>
      </c>
      <c r="J37" s="92">
        <v>6</v>
      </c>
      <c r="K37" s="71">
        <v>6</v>
      </c>
      <c r="L37" s="71">
        <v>6</v>
      </c>
      <c r="M37" s="71">
        <v>5</v>
      </c>
      <c r="N37" s="71">
        <v>6</v>
      </c>
      <c r="O37" s="71">
        <v>6</v>
      </c>
      <c r="P37" s="71"/>
      <c r="Q37" s="71">
        <v>5</v>
      </c>
      <c r="R37" s="71">
        <v>5</v>
      </c>
      <c r="S37" s="71"/>
      <c r="T37" s="71">
        <v>6</v>
      </c>
      <c r="U37" s="71">
        <v>6</v>
      </c>
      <c r="V37" s="71">
        <v>6</v>
      </c>
      <c r="W37" s="73">
        <v>6</v>
      </c>
      <c r="X37" s="71">
        <v>8</v>
      </c>
      <c r="Y37" s="71"/>
      <c r="Z37" s="71">
        <v>6</v>
      </c>
      <c r="AA37" s="71">
        <v>6</v>
      </c>
      <c r="AB37" s="71"/>
      <c r="AC37" s="71"/>
      <c r="AD37" s="71"/>
      <c r="AE37" s="71">
        <v>6</v>
      </c>
      <c r="AF37" s="71">
        <v>5</v>
      </c>
      <c r="AG37" s="71">
        <v>6</v>
      </c>
      <c r="AH37" s="71"/>
      <c r="AI37" s="71"/>
      <c r="AJ37" s="71">
        <v>5.5</v>
      </c>
      <c r="AK37" s="71"/>
      <c r="AL37" s="71"/>
      <c r="AM37" s="71">
        <v>6.5</v>
      </c>
      <c r="AN37" s="71">
        <v>6</v>
      </c>
      <c r="AO37" s="77">
        <v>5</v>
      </c>
      <c r="AP37">
        <v>84</v>
      </c>
      <c r="AR37">
        <f t="shared" si="5"/>
        <v>0</v>
      </c>
    </row>
    <row r="38" spans="1:44" ht="15.75">
      <c r="A38">
        <v>30</v>
      </c>
      <c r="B38" s="83" t="s">
        <v>69</v>
      </c>
      <c r="C38" s="89">
        <v>4</v>
      </c>
      <c r="D38" s="71">
        <f t="shared" si="0"/>
        <v>4</v>
      </c>
      <c r="E38" s="71">
        <f t="shared" si="1"/>
        <v>7</v>
      </c>
      <c r="F38" s="72">
        <f t="shared" si="2"/>
        <v>5.0454545454545459</v>
      </c>
      <c r="G38" s="88">
        <f t="shared" si="3"/>
        <v>5</v>
      </c>
      <c r="H38" s="218">
        <v>21</v>
      </c>
      <c r="I38" s="220">
        <f t="shared" si="4"/>
        <v>22</v>
      </c>
      <c r="J38" s="92">
        <v>5</v>
      </c>
      <c r="K38" s="71">
        <v>6</v>
      </c>
      <c r="L38" s="71">
        <v>5</v>
      </c>
      <c r="M38" s="71">
        <v>4</v>
      </c>
      <c r="N38" s="71">
        <v>5</v>
      </c>
      <c r="O38" s="71">
        <v>4</v>
      </c>
      <c r="P38" s="71"/>
      <c r="Q38" s="71">
        <v>5</v>
      </c>
      <c r="R38" s="71">
        <v>4</v>
      </c>
      <c r="S38" s="71"/>
      <c r="T38" s="71">
        <v>4</v>
      </c>
      <c r="U38" s="71">
        <v>5</v>
      </c>
      <c r="V38" s="71">
        <v>4</v>
      </c>
      <c r="W38" s="73" t="s">
        <v>251</v>
      </c>
      <c r="X38" s="71">
        <v>7</v>
      </c>
      <c r="Y38" s="71"/>
      <c r="Z38" s="71">
        <v>4</v>
      </c>
      <c r="AA38" s="71">
        <v>5</v>
      </c>
      <c r="AB38" s="71"/>
      <c r="AC38" s="71"/>
      <c r="AD38" s="71">
        <v>6</v>
      </c>
      <c r="AE38" s="71">
        <v>5</v>
      </c>
      <c r="AF38" s="71">
        <v>6</v>
      </c>
      <c r="AG38" s="71">
        <v>5</v>
      </c>
      <c r="AH38" s="71"/>
      <c r="AI38" s="71"/>
      <c r="AJ38" s="71">
        <v>5.5</v>
      </c>
      <c r="AK38" s="71"/>
      <c r="AL38" s="71"/>
      <c r="AM38" s="71">
        <v>6.5</v>
      </c>
      <c r="AN38" s="71">
        <v>6</v>
      </c>
      <c r="AO38" s="77">
        <v>4</v>
      </c>
      <c r="AP38">
        <v>89</v>
      </c>
      <c r="AR38">
        <f t="shared" si="5"/>
        <v>0</v>
      </c>
    </row>
    <row r="39" spans="1:44" ht="15.75">
      <c r="A39">
        <v>31</v>
      </c>
      <c r="B39" s="83" t="s">
        <v>70</v>
      </c>
      <c r="C39" s="89">
        <v>5</v>
      </c>
      <c r="D39" s="71">
        <f t="shared" si="0"/>
        <v>5</v>
      </c>
      <c r="E39" s="71">
        <f t="shared" si="1"/>
        <v>6</v>
      </c>
      <c r="F39" s="72">
        <f t="shared" si="2"/>
        <v>5.333333333333333</v>
      </c>
      <c r="G39" s="88">
        <f t="shared" si="3"/>
        <v>5</v>
      </c>
      <c r="H39" s="218">
        <v>3</v>
      </c>
      <c r="I39" s="220">
        <f t="shared" si="4"/>
        <v>3</v>
      </c>
      <c r="J39" s="92"/>
      <c r="K39" s="71">
        <v>6</v>
      </c>
      <c r="L39" s="71"/>
      <c r="M39" s="71"/>
      <c r="N39" s="71"/>
      <c r="O39" s="71"/>
      <c r="P39" s="71"/>
      <c r="Q39" s="71"/>
      <c r="R39" s="71"/>
      <c r="S39" s="71"/>
      <c r="T39" s="71"/>
      <c r="U39" s="71">
        <v>5</v>
      </c>
      <c r="V39" s="71"/>
      <c r="W39" s="73"/>
      <c r="X39" s="71"/>
      <c r="Y39" s="71"/>
      <c r="Z39" s="71"/>
      <c r="AA39" s="71"/>
      <c r="AB39" s="71"/>
      <c r="AC39" s="71"/>
      <c r="AD39" s="71"/>
      <c r="AE39" s="71"/>
      <c r="AF39" s="71">
        <v>5</v>
      </c>
      <c r="AG39" s="71"/>
      <c r="AH39" s="71"/>
      <c r="AI39" s="71"/>
      <c r="AJ39" s="71"/>
      <c r="AK39" s="71"/>
      <c r="AL39" s="71"/>
      <c r="AM39" s="71"/>
      <c r="AN39" s="71"/>
      <c r="AO39" s="77"/>
      <c r="AR39">
        <f t="shared" si="5"/>
        <v>0</v>
      </c>
    </row>
    <row r="40" spans="1:44" ht="15.75">
      <c r="A40">
        <v>32</v>
      </c>
      <c r="B40" s="83" t="s">
        <v>71</v>
      </c>
      <c r="C40" s="89">
        <v>4</v>
      </c>
      <c r="D40" s="71">
        <f t="shared" si="0"/>
        <v>4</v>
      </c>
      <c r="E40" s="71">
        <f t="shared" si="1"/>
        <v>6.5</v>
      </c>
      <c r="F40" s="72">
        <f t="shared" si="2"/>
        <v>4.882352941176471</v>
      </c>
      <c r="G40" s="88">
        <f t="shared" si="3"/>
        <v>5</v>
      </c>
      <c r="H40" s="218">
        <v>18</v>
      </c>
      <c r="I40" s="220">
        <f t="shared" si="4"/>
        <v>17</v>
      </c>
      <c r="J40" s="92">
        <v>5</v>
      </c>
      <c r="K40" s="71">
        <v>6</v>
      </c>
      <c r="L40" s="71">
        <v>5</v>
      </c>
      <c r="M40" s="71">
        <v>4</v>
      </c>
      <c r="N40" s="71">
        <v>4</v>
      </c>
      <c r="O40" s="71">
        <v>5</v>
      </c>
      <c r="P40" s="71"/>
      <c r="Q40" s="71">
        <v>5</v>
      </c>
      <c r="R40" s="71"/>
      <c r="S40" s="71"/>
      <c r="T40" s="71">
        <v>4</v>
      </c>
      <c r="U40" s="71">
        <v>5</v>
      </c>
      <c r="V40" s="71">
        <v>5</v>
      </c>
      <c r="W40" s="73" t="s">
        <v>246</v>
      </c>
      <c r="X40" s="71"/>
      <c r="Y40" s="71"/>
      <c r="Z40" s="71"/>
      <c r="AA40" s="71"/>
      <c r="AB40" s="71"/>
      <c r="AC40" s="71"/>
      <c r="AD40" s="71">
        <v>5</v>
      </c>
      <c r="AE40" s="71">
        <v>5</v>
      </c>
      <c r="AF40" s="71"/>
      <c r="AG40" s="71">
        <v>4</v>
      </c>
      <c r="AH40" s="71"/>
      <c r="AI40" s="71"/>
      <c r="AJ40" s="71">
        <v>5.5</v>
      </c>
      <c r="AK40" s="71"/>
      <c r="AL40" s="71"/>
      <c r="AM40" s="71">
        <v>6.5</v>
      </c>
      <c r="AN40" s="71">
        <v>5</v>
      </c>
      <c r="AO40" s="77">
        <v>4</v>
      </c>
      <c r="AP40">
        <v>103</v>
      </c>
      <c r="AR40">
        <f t="shared" si="5"/>
        <v>0</v>
      </c>
    </row>
    <row r="41" spans="1:44" ht="15.75">
      <c r="A41">
        <v>33</v>
      </c>
      <c r="B41" s="83" t="s">
        <v>72</v>
      </c>
      <c r="C41" s="89">
        <v>4</v>
      </c>
      <c r="D41" s="71">
        <f t="shared" si="0"/>
        <v>4</v>
      </c>
      <c r="E41" s="71">
        <f t="shared" si="1"/>
        <v>7</v>
      </c>
      <c r="F41" s="72">
        <f t="shared" si="2"/>
        <v>5.2857142857142856</v>
      </c>
      <c r="G41" s="88">
        <f t="shared" si="3"/>
        <v>5</v>
      </c>
      <c r="H41" s="218">
        <v>21</v>
      </c>
      <c r="I41" s="220">
        <f t="shared" si="4"/>
        <v>21</v>
      </c>
      <c r="J41" s="92">
        <v>5</v>
      </c>
      <c r="K41" s="71">
        <v>6</v>
      </c>
      <c r="L41" s="71">
        <v>6</v>
      </c>
      <c r="M41" s="71">
        <v>4</v>
      </c>
      <c r="N41" s="71">
        <v>5</v>
      </c>
      <c r="O41" s="71">
        <v>5</v>
      </c>
      <c r="P41" s="71"/>
      <c r="Q41" s="71">
        <v>5</v>
      </c>
      <c r="R41" s="71">
        <v>5</v>
      </c>
      <c r="S41" s="71"/>
      <c r="T41" s="71">
        <v>6</v>
      </c>
      <c r="U41" s="71">
        <v>5</v>
      </c>
      <c r="V41" s="71">
        <v>5</v>
      </c>
      <c r="W41" s="73" t="s">
        <v>252</v>
      </c>
      <c r="X41" s="71">
        <v>7</v>
      </c>
      <c r="Y41" s="71"/>
      <c r="Z41" s="71">
        <v>5</v>
      </c>
      <c r="AA41" s="71">
        <v>5</v>
      </c>
      <c r="AB41" s="71"/>
      <c r="AC41" s="71"/>
      <c r="AD41" s="71">
        <v>6</v>
      </c>
      <c r="AE41" s="71">
        <v>5</v>
      </c>
      <c r="AF41" s="71"/>
      <c r="AG41" s="71">
        <v>5</v>
      </c>
      <c r="AH41" s="71"/>
      <c r="AI41" s="71"/>
      <c r="AJ41" s="71">
        <v>5.5</v>
      </c>
      <c r="AK41" s="71"/>
      <c r="AL41" s="71"/>
      <c r="AM41" s="71">
        <v>6.5</v>
      </c>
      <c r="AN41" s="71">
        <v>5</v>
      </c>
      <c r="AO41" s="77">
        <v>4</v>
      </c>
      <c r="AP41">
        <v>84</v>
      </c>
      <c r="AR41">
        <f t="shared" si="5"/>
        <v>0</v>
      </c>
    </row>
    <row r="42" spans="1:44" ht="15.75">
      <c r="A42">
        <v>34</v>
      </c>
      <c r="B42" s="84" t="s">
        <v>73</v>
      </c>
      <c r="C42" s="89">
        <v>4</v>
      </c>
      <c r="D42" s="71">
        <f t="shared" si="0"/>
        <v>4</v>
      </c>
      <c r="E42" s="71">
        <f t="shared" si="1"/>
        <v>6.5</v>
      </c>
      <c r="F42" s="72">
        <f t="shared" si="2"/>
        <v>4.6190476190476186</v>
      </c>
      <c r="G42" s="88">
        <f t="shared" si="3"/>
        <v>4</v>
      </c>
      <c r="H42" s="218">
        <v>20</v>
      </c>
      <c r="I42" s="220">
        <f t="shared" si="4"/>
        <v>21</v>
      </c>
      <c r="J42" s="92">
        <v>4</v>
      </c>
      <c r="K42" s="71">
        <v>6</v>
      </c>
      <c r="L42" s="71">
        <v>4</v>
      </c>
      <c r="M42" s="71">
        <v>4</v>
      </c>
      <c r="N42" s="71">
        <v>5</v>
      </c>
      <c r="O42" s="71">
        <v>4</v>
      </c>
      <c r="P42" s="71"/>
      <c r="Q42" s="71">
        <v>5</v>
      </c>
      <c r="R42" s="71"/>
      <c r="S42" s="71"/>
      <c r="T42" s="71">
        <v>4</v>
      </c>
      <c r="U42" s="71">
        <v>5</v>
      </c>
      <c r="V42" s="71">
        <v>4</v>
      </c>
      <c r="W42" s="73">
        <v>4</v>
      </c>
      <c r="X42" s="71">
        <v>6</v>
      </c>
      <c r="Y42" s="71"/>
      <c r="Z42" s="71">
        <v>4</v>
      </c>
      <c r="AA42" s="71">
        <v>4</v>
      </c>
      <c r="AB42" s="71"/>
      <c r="AC42" s="71"/>
      <c r="AD42" s="71">
        <v>4</v>
      </c>
      <c r="AE42" s="71">
        <v>5</v>
      </c>
      <c r="AF42" s="71"/>
      <c r="AG42" s="71">
        <v>4</v>
      </c>
      <c r="AH42" s="71"/>
      <c r="AI42" s="71"/>
      <c r="AJ42" s="71">
        <v>5.5</v>
      </c>
      <c r="AK42" s="71"/>
      <c r="AL42" s="71"/>
      <c r="AM42" s="71">
        <v>6.5</v>
      </c>
      <c r="AN42" s="71">
        <v>5</v>
      </c>
      <c r="AO42" s="77">
        <v>4</v>
      </c>
      <c r="AP42">
        <v>102</v>
      </c>
      <c r="AR42">
        <f t="shared" si="5"/>
        <v>0</v>
      </c>
    </row>
    <row r="43" spans="1:44" ht="15.75">
      <c r="A43">
        <v>35</v>
      </c>
      <c r="B43" s="83" t="s">
        <v>74</v>
      </c>
      <c r="C43" s="89">
        <v>3</v>
      </c>
      <c r="D43" s="71">
        <f t="shared" si="0"/>
        <v>3</v>
      </c>
      <c r="E43" s="71">
        <f t="shared" si="1"/>
        <v>6.5</v>
      </c>
      <c r="F43" s="72">
        <f t="shared" si="2"/>
        <v>4.7045454545454541</v>
      </c>
      <c r="G43" s="88">
        <f t="shared" si="3"/>
        <v>4.75</v>
      </c>
      <c r="H43" s="218">
        <v>21</v>
      </c>
      <c r="I43" s="220">
        <f t="shared" si="4"/>
        <v>22</v>
      </c>
      <c r="J43" s="92">
        <v>4.5</v>
      </c>
      <c r="K43" s="71">
        <v>6</v>
      </c>
      <c r="L43" s="71">
        <v>4</v>
      </c>
      <c r="M43" s="71">
        <v>4</v>
      </c>
      <c r="N43" s="71">
        <v>4</v>
      </c>
      <c r="O43" s="71">
        <v>4</v>
      </c>
      <c r="P43" s="71"/>
      <c r="Q43" s="71">
        <v>5</v>
      </c>
      <c r="R43" s="71">
        <v>4</v>
      </c>
      <c r="S43" s="71"/>
      <c r="T43" s="71">
        <v>6</v>
      </c>
      <c r="U43" s="71">
        <v>5</v>
      </c>
      <c r="V43" s="71">
        <v>4</v>
      </c>
      <c r="W43" s="73">
        <v>4</v>
      </c>
      <c r="X43" s="71">
        <v>6</v>
      </c>
      <c r="Y43" s="71"/>
      <c r="Z43" s="71">
        <v>4</v>
      </c>
      <c r="AA43" s="71">
        <v>5</v>
      </c>
      <c r="AB43" s="71"/>
      <c r="AC43" s="71"/>
      <c r="AD43" s="71">
        <v>5</v>
      </c>
      <c r="AE43" s="71">
        <v>4</v>
      </c>
      <c r="AF43" s="71"/>
      <c r="AG43" s="71">
        <v>5</v>
      </c>
      <c r="AH43" s="71"/>
      <c r="AI43" s="71"/>
      <c r="AJ43" s="71">
        <v>5.5</v>
      </c>
      <c r="AK43" s="71"/>
      <c r="AL43" s="71"/>
      <c r="AM43" s="71">
        <v>6.5</v>
      </c>
      <c r="AN43" s="71">
        <v>5</v>
      </c>
      <c r="AO43" s="77">
        <v>3</v>
      </c>
      <c r="AP43">
        <v>85</v>
      </c>
      <c r="AR43">
        <f t="shared" si="5"/>
        <v>0</v>
      </c>
    </row>
    <row r="44" spans="1:44" ht="15.75">
      <c r="A44">
        <v>36</v>
      </c>
      <c r="B44" s="83" t="s">
        <v>75</v>
      </c>
      <c r="C44" s="89">
        <v>5</v>
      </c>
      <c r="D44" s="71">
        <f t="shared" si="0"/>
        <v>5</v>
      </c>
      <c r="E44" s="71">
        <f t="shared" si="1"/>
        <v>8</v>
      </c>
      <c r="F44" s="72">
        <f t="shared" si="2"/>
        <v>5.7272727272727275</v>
      </c>
      <c r="G44" s="88">
        <f t="shared" si="3"/>
        <v>6</v>
      </c>
      <c r="H44" s="218">
        <v>21</v>
      </c>
      <c r="I44" s="220">
        <f t="shared" si="4"/>
        <v>22</v>
      </c>
      <c r="J44" s="92">
        <v>6</v>
      </c>
      <c r="K44" s="71">
        <v>6</v>
      </c>
      <c r="L44" s="71">
        <v>6</v>
      </c>
      <c r="M44" s="71">
        <v>5</v>
      </c>
      <c r="N44" s="71">
        <v>5</v>
      </c>
      <c r="O44" s="71">
        <v>6</v>
      </c>
      <c r="P44" s="71"/>
      <c r="Q44" s="71">
        <v>5</v>
      </c>
      <c r="R44" s="71">
        <v>5</v>
      </c>
      <c r="S44" s="71"/>
      <c r="T44" s="71">
        <v>6</v>
      </c>
      <c r="U44" s="71">
        <v>6</v>
      </c>
      <c r="V44" s="71">
        <v>6</v>
      </c>
      <c r="W44" s="73">
        <v>6</v>
      </c>
      <c r="X44" s="71">
        <v>8</v>
      </c>
      <c r="Y44" s="71"/>
      <c r="Z44" s="71">
        <v>5</v>
      </c>
      <c r="AA44" s="71">
        <v>6</v>
      </c>
      <c r="AB44" s="71"/>
      <c r="AC44" s="71"/>
      <c r="AD44" s="71">
        <v>6</v>
      </c>
      <c r="AE44" s="71">
        <v>5</v>
      </c>
      <c r="AF44" s="71"/>
      <c r="AG44" s="71">
        <v>5</v>
      </c>
      <c r="AH44" s="71"/>
      <c r="AI44" s="71"/>
      <c r="AJ44" s="71">
        <v>5.5</v>
      </c>
      <c r="AK44" s="71"/>
      <c r="AL44" s="71"/>
      <c r="AM44" s="71">
        <v>6.5</v>
      </c>
      <c r="AN44" s="71">
        <v>6</v>
      </c>
      <c r="AO44" s="77">
        <v>5</v>
      </c>
      <c r="AP44">
        <v>88</v>
      </c>
      <c r="AR44">
        <f t="shared" si="5"/>
        <v>0</v>
      </c>
    </row>
    <row r="45" spans="1:44" ht="15.75">
      <c r="A45">
        <v>37</v>
      </c>
      <c r="B45" s="83" t="s">
        <v>76</v>
      </c>
      <c r="C45" s="89">
        <v>3</v>
      </c>
      <c r="D45" s="71">
        <f t="shared" si="0"/>
        <v>3</v>
      </c>
      <c r="E45" s="71">
        <f t="shared" si="1"/>
        <v>8</v>
      </c>
      <c r="F45" s="72">
        <f t="shared" si="2"/>
        <v>5.0434782608695654</v>
      </c>
      <c r="G45" s="88">
        <f t="shared" si="3"/>
        <v>5</v>
      </c>
      <c r="H45" s="218">
        <v>21</v>
      </c>
      <c r="I45" s="220">
        <f t="shared" si="4"/>
        <v>23</v>
      </c>
      <c r="J45" s="92">
        <v>5</v>
      </c>
      <c r="K45" s="71">
        <v>6</v>
      </c>
      <c r="L45" s="71">
        <v>5</v>
      </c>
      <c r="M45" s="71">
        <v>4</v>
      </c>
      <c r="N45" s="71">
        <v>5</v>
      </c>
      <c r="O45" s="71">
        <v>5</v>
      </c>
      <c r="P45" s="71"/>
      <c r="Q45" s="71">
        <v>5</v>
      </c>
      <c r="R45" s="71">
        <v>4</v>
      </c>
      <c r="S45" s="71"/>
      <c r="T45" s="71">
        <v>6</v>
      </c>
      <c r="U45" s="71">
        <v>5</v>
      </c>
      <c r="V45" s="71">
        <v>5</v>
      </c>
      <c r="W45" s="73">
        <v>5</v>
      </c>
      <c r="X45" s="71">
        <v>8</v>
      </c>
      <c r="Y45" s="71"/>
      <c r="Z45" s="71">
        <v>4</v>
      </c>
      <c r="AA45" s="71">
        <v>5</v>
      </c>
      <c r="AB45" s="71"/>
      <c r="AC45" s="71"/>
      <c r="AD45" s="71">
        <v>5</v>
      </c>
      <c r="AE45" s="71">
        <v>5</v>
      </c>
      <c r="AF45" s="71"/>
      <c r="AG45" s="71">
        <v>4</v>
      </c>
      <c r="AH45" s="71"/>
      <c r="AI45" s="71"/>
      <c r="AJ45" s="71">
        <v>5.5</v>
      </c>
      <c r="AK45" s="71">
        <v>5</v>
      </c>
      <c r="AL45" s="71"/>
      <c r="AM45" s="71">
        <v>6.5</v>
      </c>
      <c r="AN45" s="71">
        <v>5</v>
      </c>
      <c r="AO45" s="77">
        <v>3</v>
      </c>
      <c r="AP45">
        <v>86</v>
      </c>
      <c r="AR45">
        <f t="shared" si="5"/>
        <v>0</v>
      </c>
    </row>
    <row r="46" spans="1:44" ht="15.75">
      <c r="A46">
        <v>38</v>
      </c>
      <c r="B46" s="83" t="s">
        <v>77</v>
      </c>
      <c r="C46" s="89">
        <v>5</v>
      </c>
      <c r="D46" s="71">
        <f t="shared" si="0"/>
        <v>5</v>
      </c>
      <c r="E46" s="71">
        <f t="shared" si="1"/>
        <v>8</v>
      </c>
      <c r="F46" s="72">
        <f t="shared" si="2"/>
        <v>5.8947368421052628</v>
      </c>
      <c r="G46" s="88">
        <f t="shared" si="3"/>
        <v>6</v>
      </c>
      <c r="H46" s="218">
        <v>17</v>
      </c>
      <c r="I46" s="220">
        <f t="shared" si="4"/>
        <v>19</v>
      </c>
      <c r="J46" s="92">
        <v>6</v>
      </c>
      <c r="K46" s="71">
        <v>6</v>
      </c>
      <c r="L46" s="71"/>
      <c r="M46" s="71">
        <v>5</v>
      </c>
      <c r="N46" s="71">
        <v>5</v>
      </c>
      <c r="O46" s="71">
        <v>7</v>
      </c>
      <c r="P46" s="71"/>
      <c r="Q46" s="71"/>
      <c r="R46" s="71">
        <v>5</v>
      </c>
      <c r="S46" s="71"/>
      <c r="T46" s="71">
        <v>6</v>
      </c>
      <c r="U46" s="71">
        <v>6</v>
      </c>
      <c r="V46" s="71">
        <v>7</v>
      </c>
      <c r="W46" s="73">
        <v>6</v>
      </c>
      <c r="X46" s="71">
        <v>8</v>
      </c>
      <c r="Y46" s="71"/>
      <c r="Z46" s="71">
        <v>5</v>
      </c>
      <c r="AA46" s="71">
        <v>6</v>
      </c>
      <c r="AB46" s="71"/>
      <c r="AC46" s="71"/>
      <c r="AD46" s="71"/>
      <c r="AE46" s="71">
        <v>6</v>
      </c>
      <c r="AF46" s="71"/>
      <c r="AG46" s="71">
        <v>5</v>
      </c>
      <c r="AH46" s="71"/>
      <c r="AI46" s="71"/>
      <c r="AJ46" s="71">
        <v>5.5</v>
      </c>
      <c r="AK46" s="71"/>
      <c r="AL46" s="71"/>
      <c r="AM46" s="71">
        <v>6.5</v>
      </c>
      <c r="AN46" s="71">
        <v>6</v>
      </c>
      <c r="AO46" s="77">
        <v>5</v>
      </c>
      <c r="AP46">
        <v>94</v>
      </c>
      <c r="AR46">
        <f t="shared" si="5"/>
        <v>0</v>
      </c>
    </row>
    <row r="47" spans="1:44" ht="15.75">
      <c r="A47">
        <v>39</v>
      </c>
      <c r="B47" s="83" t="s">
        <v>78</v>
      </c>
      <c r="C47" s="89">
        <v>4</v>
      </c>
      <c r="D47" s="71">
        <f t="shared" si="0"/>
        <v>4</v>
      </c>
      <c r="E47" s="71">
        <f t="shared" si="1"/>
        <v>7</v>
      </c>
      <c r="F47" s="72">
        <f t="shared" si="2"/>
        <v>4.9047619047619051</v>
      </c>
      <c r="G47" s="88">
        <f t="shared" si="3"/>
        <v>5</v>
      </c>
      <c r="H47" s="218">
        <v>21</v>
      </c>
      <c r="I47" s="220">
        <f t="shared" si="4"/>
        <v>21</v>
      </c>
      <c r="J47" s="92">
        <v>5</v>
      </c>
      <c r="K47" s="71">
        <v>6</v>
      </c>
      <c r="L47" s="71">
        <v>5</v>
      </c>
      <c r="M47" s="71">
        <v>4</v>
      </c>
      <c r="N47" s="71">
        <v>5</v>
      </c>
      <c r="O47" s="71">
        <v>4</v>
      </c>
      <c r="P47" s="71"/>
      <c r="Q47" s="71">
        <v>5</v>
      </c>
      <c r="R47" s="71">
        <v>4</v>
      </c>
      <c r="S47" s="71"/>
      <c r="T47" s="71">
        <v>5</v>
      </c>
      <c r="U47" s="71">
        <v>5</v>
      </c>
      <c r="V47" s="71">
        <v>4</v>
      </c>
      <c r="W47" s="73" t="s">
        <v>253</v>
      </c>
      <c r="X47" s="71">
        <v>7</v>
      </c>
      <c r="Y47" s="71"/>
      <c r="Z47" s="71">
        <v>4</v>
      </c>
      <c r="AA47" s="71">
        <v>4</v>
      </c>
      <c r="AB47" s="71"/>
      <c r="AC47" s="71"/>
      <c r="AD47" s="71">
        <v>5</v>
      </c>
      <c r="AE47" s="71">
        <v>5</v>
      </c>
      <c r="AF47" s="71"/>
      <c r="AG47" s="71">
        <v>5</v>
      </c>
      <c r="AH47" s="71"/>
      <c r="AI47" s="71"/>
      <c r="AJ47" s="71">
        <v>5.5</v>
      </c>
      <c r="AK47" s="71"/>
      <c r="AL47" s="71"/>
      <c r="AM47" s="71">
        <v>6.5</v>
      </c>
      <c r="AN47" s="71">
        <v>5</v>
      </c>
      <c r="AO47" s="77">
        <v>4</v>
      </c>
      <c r="AP47">
        <v>86</v>
      </c>
      <c r="AR47">
        <f t="shared" si="5"/>
        <v>0</v>
      </c>
    </row>
    <row r="48" spans="1:44" ht="15.75">
      <c r="A48">
        <v>40</v>
      </c>
      <c r="B48" s="83" t="s">
        <v>79</v>
      </c>
      <c r="C48" s="89">
        <v>4</v>
      </c>
      <c r="D48" s="71">
        <f t="shared" si="0"/>
        <v>4</v>
      </c>
      <c r="E48" s="71">
        <f t="shared" si="1"/>
        <v>7</v>
      </c>
      <c r="F48" s="72">
        <f t="shared" si="2"/>
        <v>5.0909090909090908</v>
      </c>
      <c r="G48" s="88">
        <f t="shared" si="3"/>
        <v>5</v>
      </c>
      <c r="H48" s="218">
        <v>20</v>
      </c>
      <c r="I48" s="220">
        <f t="shared" si="4"/>
        <v>22</v>
      </c>
      <c r="J48" s="92">
        <v>5</v>
      </c>
      <c r="K48" s="71">
        <v>6</v>
      </c>
      <c r="L48" s="71">
        <v>5</v>
      </c>
      <c r="M48" s="71">
        <v>4</v>
      </c>
      <c r="N48" s="71">
        <v>5</v>
      </c>
      <c r="O48" s="71">
        <v>5</v>
      </c>
      <c r="P48" s="71"/>
      <c r="Q48" s="71">
        <v>5</v>
      </c>
      <c r="R48" s="71">
        <v>4</v>
      </c>
      <c r="S48" s="71"/>
      <c r="T48" s="71">
        <v>5</v>
      </c>
      <c r="U48" s="71">
        <v>6</v>
      </c>
      <c r="V48" s="71">
        <v>5</v>
      </c>
      <c r="W48" s="73">
        <v>5</v>
      </c>
      <c r="X48" s="71">
        <v>7</v>
      </c>
      <c r="Y48" s="71"/>
      <c r="Z48" s="71">
        <v>4</v>
      </c>
      <c r="AA48" s="71">
        <v>5</v>
      </c>
      <c r="AB48" s="71"/>
      <c r="AC48" s="71"/>
      <c r="AD48" s="71">
        <v>5</v>
      </c>
      <c r="AE48" s="71">
        <v>5</v>
      </c>
      <c r="AF48" s="71"/>
      <c r="AG48" s="71">
        <v>5</v>
      </c>
      <c r="AH48" s="71"/>
      <c r="AI48" s="71"/>
      <c r="AJ48" s="71">
        <v>5.5</v>
      </c>
      <c r="AK48" s="71"/>
      <c r="AL48" s="71"/>
      <c r="AM48" s="71">
        <v>6.5</v>
      </c>
      <c r="AN48" s="71">
        <v>5</v>
      </c>
      <c r="AO48" s="77">
        <v>4</v>
      </c>
      <c r="AP48">
        <v>88</v>
      </c>
      <c r="AR48">
        <f t="shared" si="5"/>
        <v>0</v>
      </c>
    </row>
    <row r="49" spans="1:44" ht="15.75">
      <c r="A49">
        <v>41</v>
      </c>
      <c r="B49" s="83" t="s">
        <v>80</v>
      </c>
      <c r="C49" s="89">
        <v>4</v>
      </c>
      <c r="D49" s="71">
        <f t="shared" si="0"/>
        <v>4</v>
      </c>
      <c r="E49" s="71">
        <f t="shared" si="1"/>
        <v>6.5</v>
      </c>
      <c r="F49" s="72">
        <f t="shared" si="2"/>
        <v>4.9333333333333336</v>
      </c>
      <c r="G49" s="88">
        <f t="shared" si="3"/>
        <v>5</v>
      </c>
      <c r="H49" s="218">
        <v>15</v>
      </c>
      <c r="I49" s="220">
        <f t="shared" si="4"/>
        <v>15</v>
      </c>
      <c r="J49" s="92"/>
      <c r="K49" s="71">
        <v>6</v>
      </c>
      <c r="L49" s="71">
        <v>4</v>
      </c>
      <c r="M49" s="71">
        <v>5</v>
      </c>
      <c r="N49" s="71">
        <v>4</v>
      </c>
      <c r="O49" s="71"/>
      <c r="P49" s="71"/>
      <c r="Q49" s="71">
        <v>5</v>
      </c>
      <c r="R49" s="71"/>
      <c r="S49" s="71"/>
      <c r="T49" s="71"/>
      <c r="U49" s="71">
        <v>5</v>
      </c>
      <c r="V49" s="71"/>
      <c r="W49" s="73" t="s">
        <v>254</v>
      </c>
      <c r="X49" s="71">
        <v>6</v>
      </c>
      <c r="Y49" s="71"/>
      <c r="Z49" s="71"/>
      <c r="AA49" s="71">
        <v>5</v>
      </c>
      <c r="AB49" s="71"/>
      <c r="AC49" s="71"/>
      <c r="AD49" s="71"/>
      <c r="AE49" s="71">
        <v>4</v>
      </c>
      <c r="AF49" s="71">
        <v>4</v>
      </c>
      <c r="AG49" s="71">
        <v>4</v>
      </c>
      <c r="AH49" s="71"/>
      <c r="AI49" s="71"/>
      <c r="AJ49" s="71">
        <v>5.5</v>
      </c>
      <c r="AK49" s="71"/>
      <c r="AL49" s="71"/>
      <c r="AM49" s="71">
        <v>6.5</v>
      </c>
      <c r="AN49" s="71">
        <v>6</v>
      </c>
      <c r="AO49" s="77">
        <v>4</v>
      </c>
      <c r="AP49">
        <v>102</v>
      </c>
      <c r="AR49">
        <f t="shared" si="5"/>
        <v>1</v>
      </c>
    </row>
    <row r="50" spans="1:44" ht="15.75">
      <c r="A50">
        <v>42</v>
      </c>
      <c r="B50" s="83" t="s">
        <v>81</v>
      </c>
      <c r="C50" s="89">
        <v>3</v>
      </c>
      <c r="D50" s="71">
        <f t="shared" si="0"/>
        <v>4</v>
      </c>
      <c r="E50" s="71">
        <f t="shared" si="1"/>
        <v>6.5</v>
      </c>
      <c r="F50" s="72">
        <f t="shared" si="2"/>
        <v>4.6833333333333336</v>
      </c>
      <c r="G50" s="88">
        <f t="shared" si="3"/>
        <v>4.6500000000000004</v>
      </c>
      <c r="H50" s="218">
        <v>18</v>
      </c>
      <c r="I50" s="220">
        <f t="shared" si="4"/>
        <v>18</v>
      </c>
      <c r="J50" s="92">
        <v>5</v>
      </c>
      <c r="K50" s="71">
        <v>6</v>
      </c>
      <c r="L50" s="71">
        <v>5</v>
      </c>
      <c r="M50" s="71">
        <v>4</v>
      </c>
      <c r="N50" s="71">
        <v>4.3</v>
      </c>
      <c r="O50" s="71">
        <v>4</v>
      </c>
      <c r="P50" s="71"/>
      <c r="Q50" s="71"/>
      <c r="R50" s="71">
        <v>4</v>
      </c>
      <c r="S50" s="71"/>
      <c r="T50" s="71">
        <v>4</v>
      </c>
      <c r="U50" s="71">
        <v>5</v>
      </c>
      <c r="V50" s="71">
        <v>4</v>
      </c>
      <c r="W50" s="73" t="s">
        <v>253</v>
      </c>
      <c r="X50" s="71"/>
      <c r="Y50" s="71"/>
      <c r="Z50" s="71">
        <v>4</v>
      </c>
      <c r="AA50" s="71">
        <v>5</v>
      </c>
      <c r="AB50" s="71"/>
      <c r="AC50" s="71"/>
      <c r="AD50" s="71">
        <v>4</v>
      </c>
      <c r="AE50" s="71">
        <v>5</v>
      </c>
      <c r="AF50" s="71"/>
      <c r="AG50" s="71">
        <v>4</v>
      </c>
      <c r="AH50" s="71"/>
      <c r="AI50" s="71"/>
      <c r="AJ50" s="71">
        <v>5.5</v>
      </c>
      <c r="AK50" s="71"/>
      <c r="AL50" s="71"/>
      <c r="AM50" s="71">
        <v>6.5</v>
      </c>
      <c r="AN50" s="71">
        <v>5</v>
      </c>
      <c r="AO50" s="77"/>
      <c r="AP50">
        <v>97</v>
      </c>
      <c r="AR50">
        <f t="shared" si="5"/>
        <v>0</v>
      </c>
    </row>
    <row r="51" spans="1:44" ht="15.75">
      <c r="A51">
        <v>43</v>
      </c>
      <c r="B51" s="83" t="s">
        <v>82</v>
      </c>
      <c r="C51" s="89">
        <v>5</v>
      </c>
      <c r="D51" s="71">
        <f t="shared" si="0"/>
        <v>5</v>
      </c>
      <c r="E51" s="71">
        <f t="shared" si="1"/>
        <v>8</v>
      </c>
      <c r="F51" s="72">
        <f t="shared" si="2"/>
        <v>5.7272727272727275</v>
      </c>
      <c r="G51" s="88">
        <f t="shared" si="3"/>
        <v>6</v>
      </c>
      <c r="H51" s="218">
        <v>21</v>
      </c>
      <c r="I51" s="220">
        <f t="shared" si="4"/>
        <v>22</v>
      </c>
      <c r="J51" s="92">
        <v>6</v>
      </c>
      <c r="K51" s="71">
        <v>6</v>
      </c>
      <c r="L51" s="71">
        <v>6</v>
      </c>
      <c r="M51" s="71">
        <v>5</v>
      </c>
      <c r="N51" s="71">
        <v>5</v>
      </c>
      <c r="O51" s="71">
        <v>6</v>
      </c>
      <c r="P51" s="71"/>
      <c r="Q51" s="71">
        <v>6</v>
      </c>
      <c r="R51" s="71">
        <v>5</v>
      </c>
      <c r="S51" s="71"/>
      <c r="T51" s="71">
        <v>6</v>
      </c>
      <c r="U51" s="71">
        <v>6</v>
      </c>
      <c r="V51" s="71">
        <v>6</v>
      </c>
      <c r="W51" s="73" t="s">
        <v>248</v>
      </c>
      <c r="X51" s="71">
        <v>8</v>
      </c>
      <c r="Y51" s="71"/>
      <c r="Z51" s="71">
        <v>5</v>
      </c>
      <c r="AA51" s="71">
        <v>5</v>
      </c>
      <c r="AB51" s="71"/>
      <c r="AC51" s="71"/>
      <c r="AD51" s="71">
        <v>6</v>
      </c>
      <c r="AE51" s="71">
        <v>6</v>
      </c>
      <c r="AF51" s="71">
        <v>5</v>
      </c>
      <c r="AG51" s="71">
        <v>5</v>
      </c>
      <c r="AH51" s="71"/>
      <c r="AI51" s="71"/>
      <c r="AJ51" s="71">
        <v>5.5</v>
      </c>
      <c r="AK51" s="71"/>
      <c r="AL51" s="71"/>
      <c r="AM51" s="71">
        <v>6.5</v>
      </c>
      <c r="AN51" s="71">
        <v>6</v>
      </c>
      <c r="AO51" s="77">
        <v>5</v>
      </c>
      <c r="AP51">
        <v>91</v>
      </c>
      <c r="AR51">
        <f t="shared" si="5"/>
        <v>0</v>
      </c>
    </row>
    <row r="52" spans="1:44" ht="15.75">
      <c r="A52">
        <v>44</v>
      </c>
      <c r="B52" s="83" t="s">
        <v>83</v>
      </c>
      <c r="C52" s="89">
        <v>4</v>
      </c>
      <c r="D52" s="71">
        <f t="shared" si="0"/>
        <v>4</v>
      </c>
      <c r="E52" s="71">
        <f t="shared" si="1"/>
        <v>7</v>
      </c>
      <c r="F52" s="72">
        <f t="shared" si="2"/>
        <v>5.0652173913043477</v>
      </c>
      <c r="G52" s="88">
        <f t="shared" si="3"/>
        <v>5</v>
      </c>
      <c r="H52" s="218">
        <v>21</v>
      </c>
      <c r="I52" s="220">
        <f t="shared" si="4"/>
        <v>23</v>
      </c>
      <c r="J52" s="92">
        <v>5</v>
      </c>
      <c r="K52" s="71">
        <v>6</v>
      </c>
      <c r="L52" s="71">
        <v>5</v>
      </c>
      <c r="M52" s="71">
        <v>4</v>
      </c>
      <c r="N52" s="71">
        <v>5</v>
      </c>
      <c r="O52" s="71">
        <v>5</v>
      </c>
      <c r="P52" s="71"/>
      <c r="Q52" s="71">
        <v>5</v>
      </c>
      <c r="R52" s="71">
        <v>4</v>
      </c>
      <c r="S52" s="71"/>
      <c r="T52" s="71">
        <v>5</v>
      </c>
      <c r="U52" s="71">
        <v>5</v>
      </c>
      <c r="V52" s="71">
        <v>5</v>
      </c>
      <c r="W52" s="73" t="s">
        <v>249</v>
      </c>
      <c r="X52" s="71">
        <v>7</v>
      </c>
      <c r="Y52" s="71"/>
      <c r="Z52" s="71">
        <v>4</v>
      </c>
      <c r="AA52" s="71">
        <v>5</v>
      </c>
      <c r="AB52" s="71"/>
      <c r="AC52" s="71"/>
      <c r="AD52" s="71">
        <v>4.5</v>
      </c>
      <c r="AE52" s="71">
        <v>5</v>
      </c>
      <c r="AF52" s="71">
        <v>5</v>
      </c>
      <c r="AG52" s="71">
        <v>5</v>
      </c>
      <c r="AH52" s="71"/>
      <c r="AI52" s="71"/>
      <c r="AJ52" s="71">
        <v>5.5</v>
      </c>
      <c r="AK52" s="71">
        <v>5</v>
      </c>
      <c r="AL52" s="71"/>
      <c r="AM52" s="71">
        <v>6.5</v>
      </c>
      <c r="AN52" s="71">
        <v>6</v>
      </c>
      <c r="AO52" s="77">
        <v>4</v>
      </c>
      <c r="AP52">
        <v>89</v>
      </c>
      <c r="AR52">
        <f t="shared" si="5"/>
        <v>0</v>
      </c>
    </row>
    <row r="53" spans="1:44" ht="15.75">
      <c r="A53">
        <v>45</v>
      </c>
      <c r="B53" s="84" t="s">
        <v>84</v>
      </c>
      <c r="C53" s="89">
        <v>4</v>
      </c>
      <c r="D53" s="71">
        <f t="shared" si="0"/>
        <v>4</v>
      </c>
      <c r="E53" s="71">
        <f t="shared" si="1"/>
        <v>6.5</v>
      </c>
      <c r="F53" s="72">
        <f t="shared" si="2"/>
        <v>5.166666666666667</v>
      </c>
      <c r="G53" s="88">
        <f t="shared" si="3"/>
        <v>5</v>
      </c>
      <c r="H53" s="218">
        <v>9</v>
      </c>
      <c r="I53" s="220">
        <f t="shared" si="4"/>
        <v>12</v>
      </c>
      <c r="J53" s="92">
        <v>5</v>
      </c>
      <c r="K53" s="71">
        <v>6</v>
      </c>
      <c r="L53" s="71"/>
      <c r="M53" s="71">
        <v>4</v>
      </c>
      <c r="N53" s="71">
        <v>5</v>
      </c>
      <c r="O53" s="71"/>
      <c r="P53" s="71"/>
      <c r="Q53" s="71"/>
      <c r="R53" s="71">
        <v>5</v>
      </c>
      <c r="S53" s="71"/>
      <c r="T53" s="71"/>
      <c r="U53" s="71">
        <v>5</v>
      </c>
      <c r="V53" s="71"/>
      <c r="W53" s="73" t="s">
        <v>249</v>
      </c>
      <c r="X53" s="71"/>
      <c r="Y53" s="71"/>
      <c r="Z53" s="71"/>
      <c r="AA53" s="71"/>
      <c r="AB53" s="71"/>
      <c r="AC53" s="71"/>
      <c r="AD53" s="71">
        <v>5</v>
      </c>
      <c r="AE53" s="71"/>
      <c r="AF53" s="71">
        <v>5</v>
      </c>
      <c r="AG53" s="71">
        <v>5</v>
      </c>
      <c r="AH53" s="71"/>
      <c r="AI53" s="71"/>
      <c r="AJ53" s="71">
        <v>5.5</v>
      </c>
      <c r="AK53" s="71"/>
      <c r="AL53" s="71"/>
      <c r="AM53" s="71">
        <v>6.5</v>
      </c>
      <c r="AN53" s="71">
        <v>5</v>
      </c>
      <c r="AO53" s="77"/>
      <c r="AP53">
        <v>90</v>
      </c>
      <c r="AR53">
        <f t="shared" si="5"/>
        <v>0</v>
      </c>
    </row>
    <row r="54" spans="1:44" ht="15.75">
      <c r="A54">
        <v>46</v>
      </c>
      <c r="B54" s="83" t="s">
        <v>85</v>
      </c>
      <c r="C54" s="89">
        <v>4</v>
      </c>
      <c r="D54" s="71">
        <f t="shared" si="0"/>
        <v>4</v>
      </c>
      <c r="E54" s="71">
        <f t="shared" si="1"/>
        <v>7</v>
      </c>
      <c r="F54" s="72">
        <f t="shared" si="2"/>
        <v>4.9473684210526319</v>
      </c>
      <c r="G54" s="88">
        <f t="shared" si="3"/>
        <v>5</v>
      </c>
      <c r="H54" s="218">
        <v>20</v>
      </c>
      <c r="I54" s="220">
        <f t="shared" si="4"/>
        <v>19</v>
      </c>
      <c r="J54" s="92">
        <v>5</v>
      </c>
      <c r="K54" s="71">
        <v>6</v>
      </c>
      <c r="L54" s="71">
        <v>5</v>
      </c>
      <c r="M54" s="71">
        <v>4</v>
      </c>
      <c r="N54" s="71">
        <v>5</v>
      </c>
      <c r="O54" s="71">
        <v>4</v>
      </c>
      <c r="P54" s="71"/>
      <c r="Q54" s="71">
        <v>6</v>
      </c>
      <c r="R54" s="71">
        <v>4</v>
      </c>
      <c r="S54" s="71"/>
      <c r="T54" s="71">
        <v>5</v>
      </c>
      <c r="U54" s="71">
        <v>5</v>
      </c>
      <c r="V54" s="71">
        <v>4</v>
      </c>
      <c r="W54" s="73" t="s">
        <v>250</v>
      </c>
      <c r="X54" s="71">
        <v>7</v>
      </c>
      <c r="Y54" s="71"/>
      <c r="Z54" s="71">
        <v>4</v>
      </c>
      <c r="AA54" s="71"/>
      <c r="AB54" s="71"/>
      <c r="AC54" s="71"/>
      <c r="AD54" s="71">
        <v>5</v>
      </c>
      <c r="AE54" s="71">
        <v>5</v>
      </c>
      <c r="AF54" s="71">
        <v>6</v>
      </c>
      <c r="AG54" s="71">
        <v>5</v>
      </c>
      <c r="AH54" s="71"/>
      <c r="AI54" s="71"/>
      <c r="AJ54" s="71"/>
      <c r="AK54" s="71"/>
      <c r="AL54" s="71"/>
      <c r="AM54" s="71"/>
      <c r="AN54" s="71">
        <v>5</v>
      </c>
      <c r="AO54" s="77">
        <v>4</v>
      </c>
      <c r="AR54">
        <f t="shared" si="5"/>
        <v>0</v>
      </c>
    </row>
    <row r="55" spans="1:44" ht="15.75">
      <c r="A55">
        <v>47</v>
      </c>
      <c r="B55" s="83" t="s">
        <v>86</v>
      </c>
      <c r="C55" s="89">
        <v>4</v>
      </c>
      <c r="D55" s="71">
        <f t="shared" si="0"/>
        <v>4</v>
      </c>
      <c r="E55" s="71">
        <f t="shared" si="1"/>
        <v>7</v>
      </c>
      <c r="F55" s="72">
        <f t="shared" si="2"/>
        <v>5.4090909090909092</v>
      </c>
      <c r="G55" s="88">
        <f t="shared" si="3"/>
        <v>5.75</v>
      </c>
      <c r="H55" s="218">
        <v>19</v>
      </c>
      <c r="I55" s="220">
        <f t="shared" si="4"/>
        <v>22</v>
      </c>
      <c r="J55" s="92">
        <v>6</v>
      </c>
      <c r="K55" s="71">
        <v>6</v>
      </c>
      <c r="L55" s="71">
        <v>6</v>
      </c>
      <c r="M55" s="71">
        <v>4</v>
      </c>
      <c r="N55" s="71">
        <v>5</v>
      </c>
      <c r="O55" s="71">
        <v>6</v>
      </c>
      <c r="P55" s="71"/>
      <c r="Q55" s="71">
        <v>6</v>
      </c>
      <c r="R55" s="71">
        <v>4</v>
      </c>
      <c r="S55" s="71"/>
      <c r="T55" s="71">
        <v>5</v>
      </c>
      <c r="U55" s="71">
        <v>6</v>
      </c>
      <c r="V55" s="71">
        <v>6</v>
      </c>
      <c r="W55" s="73">
        <v>5</v>
      </c>
      <c r="X55" s="71">
        <v>7</v>
      </c>
      <c r="Y55" s="71"/>
      <c r="Z55" s="71">
        <v>5</v>
      </c>
      <c r="AA55" s="71">
        <v>6</v>
      </c>
      <c r="AB55" s="71"/>
      <c r="AC55" s="71"/>
      <c r="AD55" s="71"/>
      <c r="AE55" s="71">
        <v>5</v>
      </c>
      <c r="AF55" s="71">
        <v>4</v>
      </c>
      <c r="AG55" s="71">
        <v>5</v>
      </c>
      <c r="AH55" s="71"/>
      <c r="AI55" s="71"/>
      <c r="AJ55" s="71">
        <v>5.5</v>
      </c>
      <c r="AK55" s="71"/>
      <c r="AL55" s="71"/>
      <c r="AM55" s="71">
        <v>6.5</v>
      </c>
      <c r="AN55" s="71">
        <v>6</v>
      </c>
      <c r="AO55" s="77">
        <v>4</v>
      </c>
      <c r="AP55">
        <v>100</v>
      </c>
      <c r="AR55">
        <f t="shared" si="5"/>
        <v>0</v>
      </c>
    </row>
    <row r="56" spans="1:44" ht="15.75">
      <c r="A56">
        <v>48</v>
      </c>
      <c r="B56" s="83" t="s">
        <v>87</v>
      </c>
      <c r="C56" s="89">
        <v>4</v>
      </c>
      <c r="D56" s="71">
        <f t="shared" si="0"/>
        <v>4</v>
      </c>
      <c r="E56" s="71">
        <f t="shared" si="1"/>
        <v>6.5</v>
      </c>
      <c r="F56" s="72">
        <f t="shared" si="2"/>
        <v>5.3636363636363633</v>
      </c>
      <c r="G56" s="88">
        <f t="shared" si="3"/>
        <v>5.25</v>
      </c>
      <c r="H56" s="218">
        <v>21</v>
      </c>
      <c r="I56" s="220">
        <f t="shared" si="4"/>
        <v>22</v>
      </c>
      <c r="J56" s="92">
        <v>6</v>
      </c>
      <c r="K56" s="71">
        <v>6</v>
      </c>
      <c r="L56" s="71">
        <v>6</v>
      </c>
      <c r="M56" s="71">
        <v>4</v>
      </c>
      <c r="N56" s="71">
        <v>5</v>
      </c>
      <c r="O56" s="71">
        <v>5</v>
      </c>
      <c r="P56" s="71"/>
      <c r="Q56" s="71">
        <v>6</v>
      </c>
      <c r="R56" s="71">
        <v>4</v>
      </c>
      <c r="S56" s="71"/>
      <c r="T56" s="71">
        <v>5</v>
      </c>
      <c r="U56" s="71">
        <v>6</v>
      </c>
      <c r="V56" s="71">
        <v>5</v>
      </c>
      <c r="W56" s="73" t="s">
        <v>250</v>
      </c>
      <c r="X56" s="71">
        <v>6</v>
      </c>
      <c r="Y56" s="71"/>
      <c r="Z56" s="71">
        <v>5</v>
      </c>
      <c r="AA56" s="71">
        <v>6</v>
      </c>
      <c r="AB56" s="71"/>
      <c r="AC56" s="71"/>
      <c r="AD56" s="71">
        <v>6</v>
      </c>
      <c r="AE56" s="71">
        <v>5</v>
      </c>
      <c r="AF56" s="71">
        <v>5</v>
      </c>
      <c r="AG56" s="71">
        <v>5</v>
      </c>
      <c r="AH56" s="71"/>
      <c r="AI56" s="71"/>
      <c r="AJ56" s="71">
        <v>5.5</v>
      </c>
      <c r="AK56" s="71"/>
      <c r="AL56" s="71"/>
      <c r="AM56" s="71">
        <v>6.5</v>
      </c>
      <c r="AN56" s="71">
        <v>6</v>
      </c>
      <c r="AO56" s="77">
        <v>4</v>
      </c>
      <c r="AP56">
        <v>86</v>
      </c>
      <c r="AR56">
        <f t="shared" si="5"/>
        <v>0</v>
      </c>
    </row>
    <row r="57" spans="1:44" ht="16.149999999999999" thickBot="1">
      <c r="A57">
        <v>49</v>
      </c>
      <c r="B57" s="83" t="s">
        <v>88</v>
      </c>
      <c r="C57" s="89">
        <v>4</v>
      </c>
      <c r="D57" s="71">
        <f t="shared" si="0"/>
        <v>4</v>
      </c>
      <c r="E57" s="71">
        <f t="shared" si="1"/>
        <v>6.5</v>
      </c>
      <c r="F57" s="72">
        <f t="shared" si="2"/>
        <v>5.3863636363636367</v>
      </c>
      <c r="G57" s="88">
        <f t="shared" si="3"/>
        <v>6</v>
      </c>
      <c r="H57" s="218">
        <v>21</v>
      </c>
      <c r="I57" s="220">
        <f t="shared" si="4"/>
        <v>22</v>
      </c>
      <c r="J57" s="92">
        <v>6</v>
      </c>
      <c r="K57" s="71">
        <v>6</v>
      </c>
      <c r="L57" s="71">
        <v>6</v>
      </c>
      <c r="M57" s="71">
        <v>4</v>
      </c>
      <c r="N57" s="71">
        <v>5</v>
      </c>
      <c r="O57" s="71">
        <v>6</v>
      </c>
      <c r="P57" s="71"/>
      <c r="Q57" s="71">
        <v>6</v>
      </c>
      <c r="R57" s="71">
        <v>4</v>
      </c>
      <c r="S57" s="71"/>
      <c r="T57" s="71">
        <v>4</v>
      </c>
      <c r="U57" s="71">
        <v>6</v>
      </c>
      <c r="V57" s="71">
        <v>6</v>
      </c>
      <c r="W57" s="73">
        <v>5</v>
      </c>
      <c r="X57" s="105">
        <v>6</v>
      </c>
      <c r="Y57" s="71"/>
      <c r="Z57" s="71">
        <v>5</v>
      </c>
      <c r="AA57" s="71">
        <v>6</v>
      </c>
      <c r="AB57" s="71"/>
      <c r="AC57" s="71"/>
      <c r="AD57" s="71">
        <v>6</v>
      </c>
      <c r="AE57" s="71">
        <v>5</v>
      </c>
      <c r="AF57" s="71">
        <v>5</v>
      </c>
      <c r="AG57" s="71">
        <v>5</v>
      </c>
      <c r="AH57" s="71"/>
      <c r="AI57" s="71"/>
      <c r="AJ57" s="71"/>
      <c r="AK57" s="71"/>
      <c r="AL57" s="71"/>
      <c r="AM57" s="71">
        <v>6.5</v>
      </c>
      <c r="AN57" s="71">
        <v>6</v>
      </c>
      <c r="AO57" s="77">
        <v>4</v>
      </c>
      <c r="AR57">
        <f t="shared" si="5"/>
        <v>0</v>
      </c>
    </row>
    <row r="58" spans="1:44" ht="16.149999999999999" thickBot="1">
      <c r="A58" s="260">
        <v>50</v>
      </c>
      <c r="B58" s="259" t="s">
        <v>89</v>
      </c>
      <c r="C58" s="89">
        <v>4</v>
      </c>
      <c r="D58" s="71">
        <f t="shared" si="0"/>
        <v>2</v>
      </c>
      <c r="E58" s="71">
        <f t="shared" si="1"/>
        <v>5</v>
      </c>
      <c r="F58" s="72">
        <f t="shared" si="2"/>
        <v>4</v>
      </c>
      <c r="G58" s="88">
        <f t="shared" si="3"/>
        <v>4</v>
      </c>
      <c r="H58" s="218"/>
      <c r="I58" s="220">
        <f t="shared" si="4"/>
        <v>9</v>
      </c>
      <c r="J58" s="92"/>
      <c r="K58" s="71"/>
      <c r="L58" s="71"/>
      <c r="M58" s="71"/>
      <c r="N58" s="71">
        <v>5</v>
      </c>
      <c r="O58" s="71"/>
      <c r="P58" s="71"/>
      <c r="Q58" s="71"/>
      <c r="R58" s="71">
        <v>4</v>
      </c>
      <c r="S58" s="71"/>
      <c r="T58" s="71"/>
      <c r="U58" s="71"/>
      <c r="V58" s="71"/>
      <c r="W58" s="170"/>
      <c r="X58" s="171">
        <v>2</v>
      </c>
      <c r="Y58" s="82"/>
      <c r="Z58" s="71">
        <v>4</v>
      </c>
      <c r="AA58" s="71">
        <v>4</v>
      </c>
      <c r="AB58" s="71"/>
      <c r="AC58" s="71"/>
      <c r="AD58" s="71">
        <v>4</v>
      </c>
      <c r="AE58" s="71">
        <v>4</v>
      </c>
      <c r="AF58" s="71">
        <v>5</v>
      </c>
      <c r="AG58" s="71">
        <v>4</v>
      </c>
      <c r="AH58" s="71"/>
      <c r="AI58" s="71"/>
      <c r="AJ58" s="71"/>
      <c r="AK58" s="71"/>
      <c r="AL58" s="71"/>
      <c r="AM58" s="71"/>
      <c r="AN58" s="71"/>
      <c r="AO58" s="77"/>
      <c r="AR58" s="159">
        <f t="shared" si="5"/>
        <v>0</v>
      </c>
    </row>
    <row r="59" spans="1:44" ht="15.75">
      <c r="A59">
        <v>51</v>
      </c>
      <c r="B59" s="83" t="s">
        <v>90</v>
      </c>
      <c r="C59" s="89">
        <v>3</v>
      </c>
      <c r="D59" s="71">
        <f t="shared" si="0"/>
        <v>4</v>
      </c>
      <c r="E59" s="71">
        <f t="shared" si="1"/>
        <v>5</v>
      </c>
      <c r="F59" s="72">
        <f t="shared" si="2"/>
        <v>4.5</v>
      </c>
      <c r="G59" s="88">
        <f t="shared" si="3"/>
        <v>4.5</v>
      </c>
      <c r="H59" s="218">
        <v>2</v>
      </c>
      <c r="I59" s="220">
        <f t="shared" si="4"/>
        <v>2</v>
      </c>
      <c r="J59" s="92"/>
      <c r="K59" s="71"/>
      <c r="L59" s="71"/>
      <c r="M59" s="71"/>
      <c r="N59" s="71"/>
      <c r="O59" s="71"/>
      <c r="P59" s="71"/>
      <c r="Q59" s="71"/>
      <c r="R59" s="71"/>
      <c r="S59" s="71"/>
      <c r="T59" s="71">
        <v>4</v>
      </c>
      <c r="U59" s="71"/>
      <c r="V59" s="71"/>
      <c r="W59" s="73"/>
      <c r="X59" s="106"/>
      <c r="Y59" s="71"/>
      <c r="Z59" s="71"/>
      <c r="AA59" s="71"/>
      <c r="AB59" s="71"/>
      <c r="AC59" s="71"/>
      <c r="AD59" s="71"/>
      <c r="AE59" s="71"/>
      <c r="AF59" s="71">
        <v>5</v>
      </c>
      <c r="AG59" s="71"/>
      <c r="AH59" s="71"/>
      <c r="AI59" s="71"/>
      <c r="AJ59" s="71"/>
      <c r="AK59" s="71"/>
      <c r="AL59" s="71"/>
      <c r="AM59" s="71"/>
      <c r="AN59" s="71"/>
      <c r="AO59" s="77"/>
      <c r="AR59">
        <f t="shared" si="5"/>
        <v>0</v>
      </c>
    </row>
    <row r="60" spans="1:44" ht="16.149999999999999" thickBot="1">
      <c r="A60">
        <v>52</v>
      </c>
      <c r="B60" s="83" t="s">
        <v>91</v>
      </c>
      <c r="C60" s="89">
        <v>5</v>
      </c>
      <c r="D60" s="71">
        <f t="shared" si="0"/>
        <v>4</v>
      </c>
      <c r="E60" s="71">
        <f t="shared" si="1"/>
        <v>8</v>
      </c>
      <c r="F60" s="72">
        <f t="shared" si="2"/>
        <v>5.75</v>
      </c>
      <c r="G60" s="88">
        <f t="shared" si="3"/>
        <v>6</v>
      </c>
      <c r="H60" s="218">
        <v>21</v>
      </c>
      <c r="I60" s="220">
        <f t="shared" si="4"/>
        <v>22</v>
      </c>
      <c r="J60" s="92">
        <v>6</v>
      </c>
      <c r="K60" s="71">
        <v>6</v>
      </c>
      <c r="L60" s="71"/>
      <c r="M60" s="71">
        <v>5</v>
      </c>
      <c r="N60" s="71">
        <v>5</v>
      </c>
      <c r="O60" s="71">
        <v>7</v>
      </c>
      <c r="P60" s="71"/>
      <c r="Q60" s="71">
        <v>6</v>
      </c>
      <c r="R60" s="71">
        <v>5</v>
      </c>
      <c r="S60" s="71"/>
      <c r="T60" s="71">
        <v>6</v>
      </c>
      <c r="U60" s="71">
        <v>6</v>
      </c>
      <c r="V60" s="71">
        <v>7</v>
      </c>
      <c r="W60" s="169">
        <v>5</v>
      </c>
      <c r="X60" s="71">
        <v>8</v>
      </c>
      <c r="Y60" s="71"/>
      <c r="Z60" s="71">
        <v>5</v>
      </c>
      <c r="AA60" s="71">
        <v>5</v>
      </c>
      <c r="AB60" s="71"/>
      <c r="AC60" s="71"/>
      <c r="AD60" s="71">
        <v>5.5</v>
      </c>
      <c r="AE60" s="71">
        <v>6</v>
      </c>
      <c r="AF60" s="71">
        <v>4</v>
      </c>
      <c r="AG60" s="71">
        <v>6</v>
      </c>
      <c r="AH60" s="71"/>
      <c r="AI60" s="71"/>
      <c r="AJ60" s="71">
        <v>5.5</v>
      </c>
      <c r="AK60" s="71"/>
      <c r="AL60" s="71"/>
      <c r="AM60" s="71">
        <v>6.5</v>
      </c>
      <c r="AN60" s="71">
        <v>6</v>
      </c>
      <c r="AO60" s="77">
        <v>5</v>
      </c>
      <c r="AP60">
        <v>93</v>
      </c>
      <c r="AR60">
        <f t="shared" si="5"/>
        <v>0</v>
      </c>
    </row>
    <row r="61" spans="1:44" ht="16.149999999999999" thickBot="1">
      <c r="A61">
        <v>53</v>
      </c>
      <c r="B61" s="83" t="s">
        <v>92</v>
      </c>
      <c r="C61" s="89">
        <v>4</v>
      </c>
      <c r="D61" s="71">
        <f t="shared" si="0"/>
        <v>2</v>
      </c>
      <c r="E61" s="71">
        <f t="shared" si="1"/>
        <v>6</v>
      </c>
      <c r="F61" s="72">
        <f t="shared" si="2"/>
        <v>4.166666666666667</v>
      </c>
      <c r="G61" s="88">
        <f t="shared" si="3"/>
        <v>4</v>
      </c>
      <c r="H61" s="218">
        <v>6</v>
      </c>
      <c r="I61" s="220">
        <f t="shared" si="4"/>
        <v>6</v>
      </c>
      <c r="J61" s="92"/>
      <c r="K61" s="71">
        <v>6</v>
      </c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161">
        <v>2</v>
      </c>
      <c r="X61" s="82"/>
      <c r="Y61" s="71"/>
      <c r="Z61" s="71"/>
      <c r="AA61" s="71"/>
      <c r="AB61" s="71"/>
      <c r="AC61" s="71"/>
      <c r="AD61" s="71"/>
      <c r="AE61" s="71">
        <v>4</v>
      </c>
      <c r="AF61" s="71">
        <v>4</v>
      </c>
      <c r="AG61" s="71"/>
      <c r="AH61" s="71"/>
      <c r="AI61" s="71"/>
      <c r="AJ61" s="71"/>
      <c r="AK61" s="71"/>
      <c r="AL61" s="71"/>
      <c r="AM61" s="71"/>
      <c r="AN61" s="71">
        <v>5</v>
      </c>
      <c r="AO61" s="77">
        <v>4</v>
      </c>
      <c r="AR61" s="159">
        <f t="shared" si="5"/>
        <v>0</v>
      </c>
    </row>
    <row r="62" spans="1:44" ht="15.75">
      <c r="A62">
        <v>54</v>
      </c>
      <c r="B62" s="83" t="s">
        <v>93</v>
      </c>
      <c r="C62" s="89">
        <v>5</v>
      </c>
      <c r="D62" s="71">
        <f t="shared" si="0"/>
        <v>5</v>
      </c>
      <c r="E62" s="71">
        <f t="shared" si="1"/>
        <v>8</v>
      </c>
      <c r="F62" s="72">
        <f t="shared" si="2"/>
        <v>5.5217391304347823</v>
      </c>
      <c r="G62" s="88">
        <f t="shared" si="3"/>
        <v>5</v>
      </c>
      <c r="H62" s="218">
        <v>21</v>
      </c>
      <c r="I62" s="220">
        <f t="shared" si="4"/>
        <v>23</v>
      </c>
      <c r="J62" s="92">
        <v>5</v>
      </c>
      <c r="K62" s="71">
        <v>6</v>
      </c>
      <c r="L62" s="71">
        <v>6</v>
      </c>
      <c r="M62" s="71">
        <v>5</v>
      </c>
      <c r="N62" s="71">
        <v>5</v>
      </c>
      <c r="O62" s="71">
        <v>5</v>
      </c>
      <c r="P62" s="71"/>
      <c r="Q62" s="71">
        <v>6</v>
      </c>
      <c r="R62" s="71">
        <v>5</v>
      </c>
      <c r="S62" s="71"/>
      <c r="T62" s="71">
        <v>6</v>
      </c>
      <c r="U62" s="71">
        <v>5</v>
      </c>
      <c r="V62" s="71">
        <v>5</v>
      </c>
      <c r="W62" s="160">
        <v>5</v>
      </c>
      <c r="X62" s="71">
        <v>8</v>
      </c>
      <c r="Y62" s="71"/>
      <c r="Z62" s="71">
        <v>5</v>
      </c>
      <c r="AA62" s="71">
        <v>5</v>
      </c>
      <c r="AB62" s="71"/>
      <c r="AC62" s="71"/>
      <c r="AD62" s="71">
        <v>6</v>
      </c>
      <c r="AE62" s="71">
        <v>6</v>
      </c>
      <c r="AF62" s="71">
        <v>5</v>
      </c>
      <c r="AG62" s="71">
        <v>5</v>
      </c>
      <c r="AH62" s="71"/>
      <c r="AI62" s="71"/>
      <c r="AJ62" s="71">
        <v>5.5</v>
      </c>
      <c r="AK62" s="71"/>
      <c r="AL62" s="71"/>
      <c r="AM62" s="71">
        <v>6.5</v>
      </c>
      <c r="AN62" s="71">
        <v>6</v>
      </c>
      <c r="AO62" s="77">
        <v>5</v>
      </c>
      <c r="AP62">
        <v>87</v>
      </c>
      <c r="AR62">
        <f t="shared" si="5"/>
        <v>0</v>
      </c>
    </row>
    <row r="63" spans="1:44" ht="16.149999999999999" thickBot="1">
      <c r="A63">
        <v>55</v>
      </c>
      <c r="B63" s="86" t="s">
        <v>94</v>
      </c>
      <c r="C63" s="89">
        <v>5</v>
      </c>
      <c r="D63" s="71">
        <f t="shared" si="0"/>
        <v>4</v>
      </c>
      <c r="E63" s="71">
        <f t="shared" si="1"/>
        <v>8</v>
      </c>
      <c r="F63" s="72">
        <f t="shared" si="2"/>
        <v>5.8055555555555554</v>
      </c>
      <c r="G63" s="88">
        <f t="shared" si="3"/>
        <v>6</v>
      </c>
      <c r="H63" s="218">
        <v>18</v>
      </c>
      <c r="I63" s="220">
        <f t="shared" si="4"/>
        <v>18</v>
      </c>
      <c r="J63" s="92">
        <v>6</v>
      </c>
      <c r="K63" s="71">
        <v>6</v>
      </c>
      <c r="L63" s="71"/>
      <c r="M63" s="71">
        <v>5</v>
      </c>
      <c r="N63" s="71">
        <v>5</v>
      </c>
      <c r="O63" s="71">
        <v>7</v>
      </c>
      <c r="P63" s="71"/>
      <c r="Q63" s="71">
        <v>6</v>
      </c>
      <c r="R63" s="71">
        <v>5</v>
      </c>
      <c r="S63" s="71"/>
      <c r="T63" s="71">
        <v>6</v>
      </c>
      <c r="U63" s="71">
        <v>6</v>
      </c>
      <c r="V63" s="71">
        <v>7</v>
      </c>
      <c r="W63" s="73" t="s">
        <v>255</v>
      </c>
      <c r="X63" s="71">
        <v>8</v>
      </c>
      <c r="Y63" s="71"/>
      <c r="Z63" s="71">
        <v>5</v>
      </c>
      <c r="AA63" s="71">
        <v>6</v>
      </c>
      <c r="AB63" s="71"/>
      <c r="AC63" s="71"/>
      <c r="AD63" s="71"/>
      <c r="AE63" s="71">
        <v>6</v>
      </c>
      <c r="AF63" s="71">
        <v>4</v>
      </c>
      <c r="AG63" s="71">
        <v>5</v>
      </c>
      <c r="AH63" s="71"/>
      <c r="AI63" s="71"/>
      <c r="AJ63" s="71"/>
      <c r="AK63" s="71"/>
      <c r="AL63" s="71"/>
      <c r="AM63" s="71">
        <v>6.5</v>
      </c>
      <c r="AN63" s="71"/>
      <c r="AO63" s="77">
        <v>5</v>
      </c>
      <c r="AR63">
        <f t="shared" si="5"/>
        <v>0</v>
      </c>
    </row>
    <row r="64" spans="1:44" ht="16.149999999999999" thickBot="1">
      <c r="A64">
        <v>56</v>
      </c>
      <c r="B64" s="42" t="s">
        <v>95</v>
      </c>
      <c r="C64" s="90">
        <v>4</v>
      </c>
      <c r="D64" s="78">
        <f t="shared" si="0"/>
        <v>4</v>
      </c>
      <c r="E64" s="78">
        <f t="shared" si="1"/>
        <v>6</v>
      </c>
      <c r="F64" s="79">
        <f t="shared" si="2"/>
        <v>5.25</v>
      </c>
      <c r="G64" s="91">
        <f t="shared" si="3"/>
        <v>5.5</v>
      </c>
      <c r="H64" s="219">
        <v>3</v>
      </c>
      <c r="I64" s="221">
        <f t="shared" si="4"/>
        <v>4</v>
      </c>
      <c r="J64" s="93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80"/>
      <c r="X64" s="78">
        <v>6</v>
      </c>
      <c r="Y64" s="78"/>
      <c r="Z64" s="78"/>
      <c r="AA64" s="78">
        <v>5</v>
      </c>
      <c r="AB64" s="78"/>
      <c r="AC64" s="78"/>
      <c r="AD64" s="78"/>
      <c r="AE64" s="78"/>
      <c r="AF64" s="78">
        <v>6</v>
      </c>
      <c r="AG64" s="78"/>
      <c r="AH64" s="78"/>
      <c r="AI64" s="78"/>
      <c r="AJ64" s="78"/>
      <c r="AK64" s="78"/>
      <c r="AL64" s="78"/>
      <c r="AM64" s="78"/>
      <c r="AN64" s="78"/>
      <c r="AO64" s="81">
        <v>4</v>
      </c>
      <c r="AR64">
        <f t="shared" si="5"/>
        <v>0</v>
      </c>
    </row>
    <row r="65" spans="2:41" ht="14.65" thickBot="1">
      <c r="B65" s="2"/>
      <c r="C65" s="2"/>
    </row>
    <row r="66" spans="2:41" ht="14.65" thickBot="1">
      <c r="B66" s="97" t="s">
        <v>307</v>
      </c>
      <c r="C66" s="98"/>
      <c r="D66" s="99"/>
      <c r="E66" s="99"/>
      <c r="F66" s="99"/>
      <c r="G66" s="99"/>
      <c r="H66" s="99"/>
      <c r="I66" s="99"/>
      <c r="J66" s="100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101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102"/>
      <c r="AN66" s="99"/>
      <c r="AO66" s="103"/>
    </row>
    <row r="67" spans="2:41" ht="14.65" thickBot="1">
      <c r="B67" s="162" t="s">
        <v>308</v>
      </c>
      <c r="C67" s="163"/>
      <c r="D67" s="164"/>
      <c r="E67" s="164"/>
      <c r="F67" s="164"/>
      <c r="G67" s="164"/>
      <c r="H67" s="164"/>
      <c r="I67" s="164"/>
      <c r="J67" s="165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6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7"/>
      <c r="AN67" s="164"/>
      <c r="AO67" s="168"/>
    </row>
    <row r="68" spans="2:41" ht="14.65" thickBot="1">
      <c r="B68" s="386" t="s">
        <v>329</v>
      </c>
      <c r="C68" s="387"/>
      <c r="D68" s="388"/>
      <c r="E68" s="388"/>
      <c r="F68" s="388"/>
      <c r="G68" s="388"/>
      <c r="H68" s="388"/>
      <c r="I68" s="388"/>
      <c r="J68" s="389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90"/>
      <c r="X68" s="388"/>
      <c r="Y68" s="388"/>
      <c r="Z68" s="388"/>
      <c r="AA68" s="388"/>
      <c r="AB68" s="388"/>
      <c r="AC68" s="388"/>
      <c r="AD68" s="388"/>
      <c r="AE68" s="388"/>
      <c r="AF68" s="388"/>
      <c r="AG68" s="388"/>
      <c r="AH68" s="388"/>
      <c r="AI68" s="388"/>
      <c r="AJ68" s="388"/>
      <c r="AK68" s="388"/>
      <c r="AL68" s="388"/>
      <c r="AM68" s="391"/>
      <c r="AN68" s="388"/>
      <c r="AO68" s="392"/>
    </row>
    <row r="69" spans="2:41" ht="14.65" thickBot="1">
      <c r="B69" s="393" t="s">
        <v>352</v>
      </c>
      <c r="C69" s="394"/>
      <c r="D69" s="395"/>
      <c r="E69" s="395"/>
      <c r="F69" s="395"/>
      <c r="G69" s="395"/>
      <c r="H69" s="395"/>
      <c r="I69" s="395"/>
      <c r="J69" s="396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7"/>
      <c r="X69" s="395"/>
      <c r="Y69" s="395"/>
      <c r="Z69" s="395"/>
      <c r="AA69" s="395"/>
      <c r="AB69" s="395"/>
      <c r="AC69" s="395"/>
      <c r="AD69" s="395"/>
      <c r="AE69" s="395"/>
      <c r="AF69" s="395"/>
      <c r="AG69" s="395"/>
      <c r="AH69" s="395"/>
      <c r="AI69" s="395"/>
      <c r="AJ69" s="395"/>
      <c r="AK69" s="395"/>
      <c r="AL69" s="395"/>
      <c r="AM69" s="398"/>
      <c r="AN69" s="395"/>
      <c r="AO69" s="399"/>
    </row>
    <row r="70" spans="2:41">
      <c r="B70" s="2" t="s">
        <v>354</v>
      </c>
      <c r="C70" s="2"/>
    </row>
    <row r="71" spans="2:41">
      <c r="B71" s="2"/>
      <c r="C71" s="2"/>
    </row>
    <row r="72" spans="2:41">
      <c r="D72" t="s">
        <v>303</v>
      </c>
      <c r="K72" s="57"/>
      <c r="L72" t="s">
        <v>299</v>
      </c>
    </row>
    <row r="73" spans="2:41">
      <c r="B73" s="2"/>
      <c r="C73" s="2"/>
      <c r="D73" t="s">
        <v>304</v>
      </c>
      <c r="K73" s="58"/>
      <c r="L73" t="s">
        <v>300</v>
      </c>
    </row>
    <row r="74" spans="2:41">
      <c r="B74" s="2"/>
      <c r="C74" s="2"/>
      <c r="D74" t="s">
        <v>305</v>
      </c>
      <c r="K74" s="59"/>
      <c r="L74" t="s">
        <v>301</v>
      </c>
    </row>
    <row r="75" spans="2:41">
      <c r="B75" s="2"/>
      <c r="C75" s="2"/>
      <c r="K75" s="61"/>
      <c r="L75" t="s">
        <v>302</v>
      </c>
    </row>
    <row r="76" spans="2:41">
      <c r="B76" s="2"/>
      <c r="C76" s="2"/>
      <c r="D76" s="60"/>
    </row>
    <row r="77" spans="2:41">
      <c r="E77" s="18"/>
      <c r="J77"/>
      <c r="O77" s="56"/>
      <c r="W77"/>
      <c r="AE77" s="62"/>
      <c r="AM77"/>
    </row>
    <row r="78" spans="2:41">
      <c r="E78" s="18"/>
      <c r="J78"/>
      <c r="O78" s="56"/>
      <c r="W78"/>
      <c r="AE78" s="62"/>
      <c r="AM78"/>
    </row>
    <row r="79" spans="2:41">
      <c r="E79" s="18"/>
      <c r="J79"/>
      <c r="O79" s="56"/>
      <c r="W79"/>
      <c r="AE79" s="62"/>
      <c r="AM79"/>
    </row>
    <row r="80" spans="2:41">
      <c r="E80" s="18"/>
      <c r="J80"/>
      <c r="O80" s="56"/>
      <c r="W80"/>
      <c r="AE80" s="62"/>
      <c r="AM80"/>
    </row>
    <row r="81" spans="2:39">
      <c r="E81" s="18"/>
      <c r="J81"/>
      <c r="O81" s="56"/>
      <c r="W81"/>
      <c r="AE81" s="62"/>
      <c r="AM81"/>
    </row>
    <row r="82" spans="2:39">
      <c r="E82" s="18"/>
      <c r="J82"/>
      <c r="O82" s="56"/>
      <c r="W82"/>
      <c r="AE82" s="62"/>
      <c r="AM82"/>
    </row>
    <row r="83" spans="2:39">
      <c r="E83" s="18"/>
      <c r="J83"/>
      <c r="O83" s="56"/>
      <c r="W83"/>
      <c r="AE83" s="62"/>
      <c r="AM83"/>
    </row>
    <row r="84" spans="2:39">
      <c r="E84" s="18"/>
      <c r="J84"/>
      <c r="O84" s="56"/>
      <c r="W84"/>
      <c r="AE84" s="62"/>
      <c r="AM84"/>
    </row>
    <row r="85" spans="2:39">
      <c r="E85" s="18"/>
      <c r="J85"/>
      <c r="O85" s="56"/>
      <c r="W85"/>
      <c r="AE85" s="62"/>
      <c r="AM85"/>
    </row>
    <row r="86" spans="2:39">
      <c r="E86" s="18"/>
      <c r="J86"/>
      <c r="O86" s="56"/>
      <c r="W86"/>
      <c r="AE86" s="62"/>
      <c r="AM86"/>
    </row>
    <row r="87" spans="2:39">
      <c r="E87" s="18"/>
      <c r="J87"/>
      <c r="O87" s="56"/>
      <c r="W87"/>
      <c r="AE87" s="62"/>
      <c r="AM87"/>
    </row>
    <row r="88" spans="2:39">
      <c r="E88" s="18"/>
      <c r="J88"/>
      <c r="O88" s="56"/>
      <c r="W88"/>
      <c r="AE88" s="62"/>
      <c r="AM88"/>
    </row>
    <row r="89" spans="2:39">
      <c r="E89" s="18"/>
      <c r="J89"/>
      <c r="O89" s="56"/>
      <c r="W89"/>
      <c r="AE89" s="62"/>
      <c r="AM89"/>
    </row>
    <row r="90" spans="2:39">
      <c r="E90" s="18"/>
      <c r="J90"/>
      <c r="O90" s="56"/>
      <c r="W90"/>
      <c r="AE90" s="62"/>
      <c r="AM90"/>
    </row>
    <row r="91" spans="2:39">
      <c r="E91" s="18"/>
      <c r="J91"/>
      <c r="O91" s="56"/>
      <c r="W91"/>
      <c r="AE91" s="62"/>
      <c r="AM91"/>
    </row>
    <row r="92" spans="2:39">
      <c r="E92" s="18"/>
      <c r="J92"/>
      <c r="O92" s="56"/>
      <c r="W92"/>
      <c r="AE92" s="62"/>
      <c r="AM92"/>
    </row>
    <row r="93" spans="2:39">
      <c r="B93" s="2"/>
      <c r="C93" s="2"/>
    </row>
    <row r="94" spans="2:39">
      <c r="B94" s="2"/>
      <c r="C94" s="2"/>
    </row>
    <row r="95" spans="2:39">
      <c r="B95" s="2"/>
      <c r="C95" s="2"/>
    </row>
    <row r="96" spans="2:39">
      <c r="B96" s="2"/>
      <c r="C96" s="2"/>
    </row>
    <row r="97" spans="2:3">
      <c r="B97" s="2"/>
      <c r="C97" s="2"/>
    </row>
    <row r="98" spans="2:3">
      <c r="B98" s="2"/>
      <c r="C98" s="2"/>
    </row>
    <row r="99" spans="2:3">
      <c r="B99" s="2"/>
      <c r="C99" s="2"/>
    </row>
    <row r="100" spans="2:3">
      <c r="B100" s="2"/>
      <c r="C100" s="2"/>
    </row>
    <row r="101" spans="2:3">
      <c r="B101" s="2"/>
      <c r="C101" s="2"/>
    </row>
    <row r="102" spans="2:3">
      <c r="B102" s="2"/>
      <c r="C102" s="2"/>
    </row>
    <row r="103" spans="2:3">
      <c r="B103" s="2"/>
      <c r="C103" s="2"/>
    </row>
    <row r="104" spans="2:3">
      <c r="B104" s="2"/>
      <c r="C104" s="2"/>
    </row>
    <row r="105" spans="2:3">
      <c r="B105" s="2"/>
      <c r="C105" s="2"/>
    </row>
    <row r="106" spans="2:3">
      <c r="B106" s="2"/>
      <c r="C106" s="2"/>
    </row>
    <row r="107" spans="2:3">
      <c r="B107" s="2"/>
      <c r="C107" s="2"/>
    </row>
    <row r="108" spans="2:3">
      <c r="B108" s="2"/>
      <c r="C108" s="2"/>
    </row>
    <row r="109" spans="2:3">
      <c r="B109" s="2"/>
      <c r="C109" s="2"/>
    </row>
    <row r="110" spans="2:3">
      <c r="B110" s="2"/>
      <c r="C110" s="2"/>
    </row>
    <row r="111" spans="2:3">
      <c r="B111" s="2"/>
      <c r="C111" s="2"/>
    </row>
    <row r="112" spans="2:3">
      <c r="B112" s="2"/>
      <c r="C112" s="2"/>
    </row>
    <row r="113" spans="2:3">
      <c r="B113" s="2"/>
      <c r="C113" s="2"/>
    </row>
    <row r="114" spans="2:3">
      <c r="B114" s="2"/>
      <c r="C114" s="2"/>
    </row>
    <row r="115" spans="2:3">
      <c r="B115" s="2"/>
      <c r="C115" s="2"/>
    </row>
    <row r="116" spans="2:3">
      <c r="B116" s="2"/>
      <c r="C116" s="2"/>
    </row>
    <row r="117" spans="2:3">
      <c r="B117" s="2"/>
      <c r="C117" s="2"/>
    </row>
    <row r="118" spans="2:3">
      <c r="B118" s="2"/>
      <c r="C118" s="2"/>
    </row>
    <row r="119" spans="2:3">
      <c r="B119" s="2"/>
      <c r="C119" s="2"/>
    </row>
    <row r="120" spans="2:3">
      <c r="B120" s="2"/>
      <c r="C120" s="2"/>
    </row>
    <row r="121" spans="2:3">
      <c r="B121" s="2"/>
      <c r="C121" s="2"/>
    </row>
    <row r="122" spans="2:3">
      <c r="B122" s="2"/>
      <c r="C122" s="2"/>
    </row>
    <row r="123" spans="2:3">
      <c r="B123" s="2"/>
      <c r="C123" s="2"/>
    </row>
    <row r="124" spans="2:3">
      <c r="B124" s="2"/>
      <c r="C124" s="2"/>
    </row>
    <row r="125" spans="2:3">
      <c r="B125" s="2"/>
      <c r="C125" s="2"/>
    </row>
    <row r="126" spans="2:3">
      <c r="B126" s="2"/>
      <c r="C126" s="2"/>
    </row>
    <row r="127" spans="2:3">
      <c r="B127" s="2"/>
      <c r="C127" s="2"/>
    </row>
    <row r="128" spans="2:3">
      <c r="B128" s="2"/>
      <c r="C128" s="2"/>
    </row>
    <row r="129" spans="2:3">
      <c r="B129" s="2"/>
      <c r="C129" s="2"/>
    </row>
    <row r="130" spans="2:3">
      <c r="B130" s="2"/>
      <c r="C130" s="2"/>
    </row>
    <row r="131" spans="2:3">
      <c r="B131" s="2"/>
      <c r="C131" s="2"/>
    </row>
    <row r="132" spans="2:3">
      <c r="B132" s="2"/>
      <c r="C132" s="2"/>
    </row>
    <row r="133" spans="2:3">
      <c r="B133" s="2"/>
      <c r="C133" s="2"/>
    </row>
    <row r="134" spans="2:3">
      <c r="B134" s="2"/>
      <c r="C134" s="2"/>
    </row>
    <row r="135" spans="2:3">
      <c r="B135" s="2"/>
      <c r="C135" s="2"/>
    </row>
    <row r="136" spans="2:3">
      <c r="B136" s="2"/>
      <c r="C136" s="2"/>
    </row>
    <row r="137" spans="2:3">
      <c r="B137" s="2"/>
      <c r="C137" s="2"/>
    </row>
    <row r="138" spans="2:3">
      <c r="B138" s="2"/>
      <c r="C138" s="2"/>
    </row>
    <row r="139" spans="2:3">
      <c r="B139" s="2"/>
      <c r="C139" s="2"/>
    </row>
    <row r="140" spans="2:3">
      <c r="B140" s="2"/>
      <c r="C140" s="2"/>
    </row>
    <row r="141" spans="2:3">
      <c r="B141" s="2"/>
      <c r="C141" s="2"/>
    </row>
    <row r="142" spans="2:3">
      <c r="B142" s="2"/>
      <c r="C142" s="2"/>
    </row>
    <row r="143" spans="2:3">
      <c r="B143" s="2"/>
      <c r="C143" s="2"/>
    </row>
    <row r="144" spans="2:3">
      <c r="B144" s="2"/>
      <c r="C144" s="2"/>
    </row>
    <row r="145" spans="2:3">
      <c r="B145" s="2"/>
      <c r="C145" s="2"/>
    </row>
    <row r="146" spans="2:3">
      <c r="B146" s="2"/>
      <c r="C146" s="2"/>
    </row>
    <row r="147" spans="2:3">
      <c r="B147" s="2"/>
      <c r="C147" s="2"/>
    </row>
    <row r="148" spans="2:3">
      <c r="B148" s="2"/>
      <c r="C148" s="2"/>
    </row>
    <row r="149" spans="2:3">
      <c r="B149" s="2"/>
      <c r="C149" s="2"/>
    </row>
    <row r="150" spans="2:3">
      <c r="B150" s="2"/>
      <c r="C150" s="2"/>
    </row>
    <row r="151" spans="2:3">
      <c r="B151" s="2"/>
      <c r="C151" s="2"/>
    </row>
    <row r="152" spans="2:3">
      <c r="B152" s="2"/>
      <c r="C152" s="2"/>
    </row>
    <row r="153" spans="2:3">
      <c r="B153" s="2"/>
      <c r="C153" s="2"/>
    </row>
    <row r="154" spans="2:3">
      <c r="B154" s="2"/>
      <c r="C154" s="2"/>
    </row>
    <row r="155" spans="2:3">
      <c r="B155" s="2"/>
      <c r="C155" s="2"/>
    </row>
    <row r="156" spans="2:3">
      <c r="B156" s="2"/>
      <c r="C156" s="2"/>
    </row>
    <row r="157" spans="2:3">
      <c r="B157" s="2"/>
      <c r="C157" s="2"/>
    </row>
    <row r="158" spans="2:3">
      <c r="B158" s="2"/>
      <c r="C158" s="2"/>
    </row>
    <row r="159" spans="2:3">
      <c r="B159" s="2"/>
      <c r="C159" s="2"/>
    </row>
    <row r="160" spans="2:3">
      <c r="B160" s="2"/>
      <c r="C160" s="2"/>
    </row>
    <row r="161" spans="2:3">
      <c r="B161" s="2"/>
      <c r="C161" s="2"/>
    </row>
    <row r="162" spans="2:3">
      <c r="B162" s="2"/>
      <c r="C162" s="2"/>
    </row>
    <row r="163" spans="2:3">
      <c r="B163" s="2"/>
      <c r="C163" s="2"/>
    </row>
    <row r="164" spans="2:3">
      <c r="B164" s="2"/>
      <c r="C164" s="2"/>
    </row>
    <row r="165" spans="2:3">
      <c r="B165" s="2"/>
      <c r="C165" s="2"/>
    </row>
    <row r="166" spans="2:3">
      <c r="B166" s="2"/>
      <c r="C166" s="2"/>
    </row>
    <row r="167" spans="2:3">
      <c r="B167" s="2"/>
      <c r="C167" s="2"/>
    </row>
    <row r="168" spans="2:3">
      <c r="B168" s="2"/>
      <c r="C168" s="2"/>
    </row>
  </sheetData>
  <autoFilter ref="B8:AO8" xr:uid="{C295C200-4B0F-4F8A-8AD7-2804635D191E}"/>
  <mergeCells count="2">
    <mergeCell ref="B5:AO5"/>
    <mergeCell ref="B1:AO1"/>
  </mergeCells>
  <phoneticPr fontId="20" type="noConversion"/>
  <conditionalFormatting sqref="J9:AO12">
    <cfRule type="expression" dxfId="15" priority="59" stopIfTrue="1">
      <formula>J9=MAX($J9:$AO9)</formula>
    </cfRule>
    <cfRule type="expression" dxfId="14" priority="60" stopIfTrue="1">
      <formula>J9=MIN($J9:$AO$13)</formula>
    </cfRule>
  </conditionalFormatting>
  <conditionalFormatting sqref="J9:AO64">
    <cfRule type="expression" dxfId="13" priority="1">
      <formula>J9=MAX($J9:$AO9)</formula>
    </cfRule>
    <cfRule type="expression" dxfId="12" priority="2" stopIfTrue="1">
      <formula>J9=MIN($J9:$AO9)</formula>
    </cfRule>
    <cfRule type="containsBlanks" dxfId="11" priority="68">
      <formula>LEN(TRIM(J9))=0</formula>
    </cfRule>
  </conditionalFormatting>
  <conditionalFormatting sqref="J14:AO64">
    <cfRule type="expression" dxfId="10" priority="3" stopIfTrue="1">
      <formula>J14=MAX($J14:$AO14)</formula>
    </cfRule>
    <cfRule type="expression" dxfId="9" priority="4" stopIfTrue="1">
      <formula>J14=MIN($J$13:$AO14)</formula>
    </cfRule>
  </conditionalFormatting>
  <pageMargins left="0.39370078740157483" right="0.39370078740157483" top="0.74803149606299213" bottom="0.74803149606299213" header="0.31496062992125984" footer="0.31496062992125984"/>
  <pageSetup paperSize="8" scale="63" orientation="landscape" r:id="rId1"/>
  <headerFooter>
    <oddFooter>&amp;R&amp;F
&amp;A
&amp;D, &amp;T
&amp;P / &amp;N</oddFooter>
  </headerFooter>
  <rowBreaks count="1" manualBreakCount="1">
    <brk id="40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82EF-1121-8944-A3A7-C894826DD04C}">
  <dimension ref="A1:AU139"/>
  <sheetViews>
    <sheetView zoomScale="80" zoomScaleNormal="80" zoomScaleSheetLayoutView="90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A56" sqref="A56:B56"/>
    </sheetView>
  </sheetViews>
  <sheetFormatPr defaultColWidth="8.796875" defaultRowHeight="14.25"/>
  <cols>
    <col min="1" max="1" width="7" customWidth="1"/>
    <col min="2" max="2" width="30.46484375" customWidth="1"/>
    <col min="3" max="4" width="10.46484375" customWidth="1"/>
    <col min="5" max="5" width="9.796875" bestFit="1" customWidth="1"/>
    <col min="6" max="6" width="6.46484375" style="18" hidden="1" customWidth="1"/>
    <col min="7" max="18" width="6.46484375" hidden="1" customWidth="1"/>
    <col min="19" max="19" width="6.46484375" style="56" hidden="1" customWidth="1"/>
    <col min="20" max="34" width="6.46484375" hidden="1" customWidth="1"/>
    <col min="35" max="35" width="6.46484375" style="62" hidden="1" customWidth="1"/>
    <col min="36" max="37" width="6.46484375" hidden="1" customWidth="1"/>
    <col min="38" max="39" width="8.796875" hidden="1" customWidth="1"/>
    <col min="40" max="46" width="10.6640625" customWidth="1"/>
  </cols>
  <sheetData>
    <row r="1" spans="1:47" s="4" customFormat="1" ht="46.9">
      <c r="B1" s="203" t="s">
        <v>328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47" s="4" customFormat="1" ht="46.9">
      <c r="B2" s="203" t="s">
        <v>336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47" s="4" customFormat="1" ht="46.9">
      <c r="B3" s="204" t="s">
        <v>321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47" s="4" customFormat="1" ht="46.9">
      <c r="B4" s="224" t="s">
        <v>333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47" s="4" customFormat="1" ht="47.25" thickBot="1">
      <c r="B5" s="222" t="s">
        <v>334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</row>
    <row r="6" spans="1:47" s="1" customFormat="1" ht="96" customHeight="1" thickBot="1">
      <c r="B6" s="205" t="s">
        <v>1</v>
      </c>
      <c r="C6" s="64" t="s">
        <v>2</v>
      </c>
      <c r="D6" s="215" t="s">
        <v>331</v>
      </c>
      <c r="E6" s="211" t="s">
        <v>332</v>
      </c>
      <c r="F6" s="197" t="s">
        <v>8</v>
      </c>
      <c r="G6" s="65" t="s">
        <v>9</v>
      </c>
      <c r="H6" s="66" t="s">
        <v>10</v>
      </c>
      <c r="I6" s="67" t="s">
        <v>11</v>
      </c>
      <c r="J6" s="197" t="s">
        <v>12</v>
      </c>
      <c r="K6" s="66" t="s">
        <v>13</v>
      </c>
      <c r="L6" s="68" t="s">
        <v>14</v>
      </c>
      <c r="M6" s="197" t="s">
        <v>15</v>
      </c>
      <c r="N6" s="197" t="s">
        <v>16</v>
      </c>
      <c r="O6" s="197" t="s">
        <v>17</v>
      </c>
      <c r="P6" s="197" t="s">
        <v>18</v>
      </c>
      <c r="Q6" s="197" t="s">
        <v>19</v>
      </c>
      <c r="R6" s="68" t="s">
        <v>20</v>
      </c>
      <c r="S6" s="197" t="s">
        <v>21</v>
      </c>
      <c r="T6" s="197" t="s">
        <v>22</v>
      </c>
      <c r="U6" s="69" t="s">
        <v>23</v>
      </c>
      <c r="V6" s="70" t="s">
        <v>24</v>
      </c>
      <c r="W6" s="68" t="s">
        <v>25</v>
      </c>
      <c r="X6" s="68" t="s">
        <v>26</v>
      </c>
      <c r="Y6" s="69" t="s">
        <v>27</v>
      </c>
      <c r="Z6" s="70" t="s">
        <v>28</v>
      </c>
      <c r="AA6" s="65" t="s">
        <v>29</v>
      </c>
      <c r="AB6" s="69" t="s">
        <v>30</v>
      </c>
      <c r="AC6" s="65" t="s">
        <v>31</v>
      </c>
      <c r="AD6" s="68" t="s">
        <v>32</v>
      </c>
      <c r="AE6" s="69" t="s">
        <v>33</v>
      </c>
      <c r="AF6" s="70" t="s">
        <v>34</v>
      </c>
      <c r="AG6" s="69" t="s">
        <v>35</v>
      </c>
      <c r="AH6" s="68" t="s">
        <v>36</v>
      </c>
      <c r="AI6" s="65" t="s">
        <v>37</v>
      </c>
      <c r="AJ6" s="67" t="s">
        <v>38</v>
      </c>
      <c r="AK6" s="65" t="s">
        <v>39</v>
      </c>
      <c r="AL6" s="198" t="s">
        <v>141</v>
      </c>
      <c r="AM6" s="198"/>
      <c r="AN6" s="199" t="s">
        <v>322</v>
      </c>
      <c r="AO6" s="199" t="s">
        <v>323</v>
      </c>
      <c r="AP6" s="199" t="s">
        <v>324</v>
      </c>
      <c r="AQ6" s="199" t="s">
        <v>325</v>
      </c>
      <c r="AR6" s="199" t="s">
        <v>326</v>
      </c>
      <c r="AS6" s="199" t="s">
        <v>327</v>
      </c>
      <c r="AT6" s="200" t="s">
        <v>330</v>
      </c>
      <c r="AU6" s="210"/>
    </row>
    <row r="7" spans="1:47" ht="30">
      <c r="A7">
        <v>1</v>
      </c>
      <c r="B7" s="206" t="s">
        <v>40</v>
      </c>
      <c r="C7" s="75">
        <v>5</v>
      </c>
      <c r="D7" s="216">
        <v>10</v>
      </c>
      <c r="E7" s="212">
        <f>COUNT(F7:AK7)</f>
        <v>12</v>
      </c>
      <c r="F7" s="201">
        <v>5</v>
      </c>
      <c r="G7" s="75"/>
      <c r="H7" s="75">
        <v>6</v>
      </c>
      <c r="I7" s="75"/>
      <c r="J7" s="75">
        <v>5</v>
      </c>
      <c r="K7" s="75"/>
      <c r="L7" s="75"/>
      <c r="M7" s="75">
        <v>6</v>
      </c>
      <c r="N7" s="75">
        <v>5</v>
      </c>
      <c r="O7" s="75"/>
      <c r="P7" s="75"/>
      <c r="Q7" s="75"/>
      <c r="R7" s="75"/>
      <c r="S7" s="202">
        <v>5</v>
      </c>
      <c r="T7" s="75">
        <v>7</v>
      </c>
      <c r="U7" s="75"/>
      <c r="V7" s="75">
        <v>5</v>
      </c>
      <c r="W7" s="75"/>
      <c r="X7" s="75"/>
      <c r="Y7" s="75"/>
      <c r="Z7" s="75">
        <v>3</v>
      </c>
      <c r="AA7" s="75">
        <v>5</v>
      </c>
      <c r="AB7" s="75"/>
      <c r="AC7" s="75">
        <v>5</v>
      </c>
      <c r="AD7" s="75"/>
      <c r="AE7" s="75"/>
      <c r="AF7" s="75"/>
      <c r="AG7" s="75"/>
      <c r="AH7" s="75"/>
      <c r="AI7" s="75"/>
      <c r="AJ7" s="75"/>
      <c r="AK7" s="75">
        <v>5</v>
      </c>
      <c r="AL7" s="75"/>
      <c r="AM7" s="75"/>
      <c r="AN7" s="75">
        <f>COUNTIFS($F7:$AK7, "&gt;=1,5", $F7:$AK7, "&lt;2,4")</f>
        <v>0</v>
      </c>
      <c r="AO7" s="75">
        <f>COUNTIFS($F7:$AK7, "&gt;=2,5", $F7:$AK7, "&lt;3,4")</f>
        <v>1</v>
      </c>
      <c r="AP7" s="75">
        <f>COUNTIFS($F7:$AK7, "&gt;=3,5", $F7:$AK7, "&lt;3,4")</f>
        <v>0</v>
      </c>
      <c r="AQ7" s="75">
        <f>COUNTIFS($F7:$AK7, "&gt;=4,5", $F7:$AK7, "&lt;5,4")</f>
        <v>8</v>
      </c>
      <c r="AR7" s="75">
        <f>COUNTIFS($F7:$AK7, "&gt;=5,5", $F7:$AK7, "&lt;6,4")</f>
        <v>2</v>
      </c>
      <c r="AS7" s="75">
        <f>COUNTIFS($F7:$AK7, "&gt;=6,5", $F7:$AK7, "&lt;7,4")</f>
        <v>1</v>
      </c>
      <c r="AT7" s="96">
        <f>COUNTIFS($F7:$AK7, "&gt;=7,5", $F7:$AK7, "&lt;8,4")</f>
        <v>0</v>
      </c>
    </row>
    <row r="8" spans="1:47" ht="15.75">
      <c r="A8">
        <v>2</v>
      </c>
      <c r="B8" s="207" t="s">
        <v>41</v>
      </c>
      <c r="C8" s="191">
        <v>3</v>
      </c>
      <c r="D8" s="217">
        <v>12</v>
      </c>
      <c r="E8" s="213">
        <f t="shared" ref="E8:E62" si="0">COUNT(F8:AK8)</f>
        <v>12</v>
      </c>
      <c r="F8" s="190">
        <v>6</v>
      </c>
      <c r="G8" s="71"/>
      <c r="H8" s="71"/>
      <c r="I8" s="71">
        <v>4</v>
      </c>
      <c r="J8" s="71">
        <v>5</v>
      </c>
      <c r="K8" s="71">
        <v>5</v>
      </c>
      <c r="L8" s="71"/>
      <c r="M8" s="71"/>
      <c r="N8" s="71"/>
      <c r="O8" s="71"/>
      <c r="P8" s="71">
        <v>4</v>
      </c>
      <c r="Q8" s="71"/>
      <c r="R8" s="71"/>
      <c r="S8" s="193">
        <v>2</v>
      </c>
      <c r="T8" s="71"/>
      <c r="U8" s="71"/>
      <c r="V8" s="71">
        <v>4</v>
      </c>
      <c r="W8" s="71"/>
      <c r="X8" s="71"/>
      <c r="Y8" s="71"/>
      <c r="Z8" s="71"/>
      <c r="AA8" s="71">
        <v>5</v>
      </c>
      <c r="AB8" s="71">
        <v>6</v>
      </c>
      <c r="AC8" s="71">
        <v>4</v>
      </c>
      <c r="AD8" s="71"/>
      <c r="AE8" s="71"/>
      <c r="AF8" s="71">
        <v>5.5</v>
      </c>
      <c r="AG8" s="71"/>
      <c r="AH8" s="71"/>
      <c r="AI8" s="71"/>
      <c r="AJ8" s="71">
        <v>6</v>
      </c>
      <c r="AK8" s="71"/>
      <c r="AL8" s="71">
        <v>103</v>
      </c>
      <c r="AM8" s="71"/>
      <c r="AN8" s="71">
        <f t="shared" ref="AN8:AN62" si="1">COUNTIFS($F8:$AK8, "&gt;=1,5", $F8:$AK8, "&lt;2,4")</f>
        <v>1</v>
      </c>
      <c r="AO8" s="71">
        <f t="shared" ref="AO8:AO62" si="2">COUNTIFS($F8:$AK8, "&gt;=2,5", $F8:$AK8, "&lt;3,4")</f>
        <v>0</v>
      </c>
      <c r="AP8" s="71">
        <f t="shared" ref="AP8:AP62" si="3">COUNTIFS($F8:$AK8, "&gt;=3,5", $F8:$AK8, "&lt;3,4")</f>
        <v>0</v>
      </c>
      <c r="AQ8" s="71">
        <f t="shared" ref="AQ8:AQ62" si="4">COUNTIFS($F8:$AK8, "&gt;=4,5", $F8:$AK8, "&lt;5,4")</f>
        <v>3</v>
      </c>
      <c r="AR8" s="71">
        <f t="shared" ref="AR8:AR62" si="5">COUNTIFS($F8:$AK8, "&gt;=5,5", $F8:$AK8, "&lt;6,4")</f>
        <v>4</v>
      </c>
      <c r="AS8" s="71">
        <f t="shared" ref="AS8:AS62" si="6">COUNTIFS($F8:$AK8, "&gt;=6,5", $F8:$AK8, "&lt;7,4")</f>
        <v>0</v>
      </c>
      <c r="AT8" s="76">
        <f t="shared" ref="AT8:AT62" si="7">COUNTIFS($F8:$AK8, "&gt;=7,5", $F8:$AK8, "&lt;8,4")</f>
        <v>0</v>
      </c>
    </row>
    <row r="9" spans="1:47" ht="15.75">
      <c r="A9">
        <v>3</v>
      </c>
      <c r="B9" s="207" t="s">
        <v>42</v>
      </c>
      <c r="C9" s="71">
        <v>3</v>
      </c>
      <c r="D9" s="218">
        <v>21</v>
      </c>
      <c r="E9" s="213">
        <f t="shared" si="0"/>
        <v>21</v>
      </c>
      <c r="F9" s="190">
        <v>6</v>
      </c>
      <c r="G9" s="71">
        <v>6</v>
      </c>
      <c r="H9" s="71">
        <v>5</v>
      </c>
      <c r="I9" s="71">
        <v>4</v>
      </c>
      <c r="J9" s="71">
        <v>5</v>
      </c>
      <c r="K9" s="71">
        <v>5</v>
      </c>
      <c r="L9" s="71"/>
      <c r="M9" s="71">
        <v>5</v>
      </c>
      <c r="N9" s="71">
        <v>5</v>
      </c>
      <c r="O9" s="71"/>
      <c r="P9" s="71">
        <v>5</v>
      </c>
      <c r="Q9" s="71">
        <v>5</v>
      </c>
      <c r="R9" s="71"/>
      <c r="S9" s="193">
        <v>5</v>
      </c>
      <c r="T9" s="71">
        <v>6</v>
      </c>
      <c r="U9" s="71"/>
      <c r="V9" s="71">
        <v>5</v>
      </c>
      <c r="W9" s="71"/>
      <c r="X9" s="71"/>
      <c r="Y9" s="71"/>
      <c r="Z9" s="71">
        <v>5</v>
      </c>
      <c r="AA9" s="71">
        <v>6</v>
      </c>
      <c r="AB9" s="71">
        <v>6</v>
      </c>
      <c r="AC9" s="71">
        <v>5</v>
      </c>
      <c r="AD9" s="71"/>
      <c r="AE9" s="71"/>
      <c r="AF9" s="71">
        <v>5.5</v>
      </c>
      <c r="AG9" s="71"/>
      <c r="AH9" s="71"/>
      <c r="AI9" s="71">
        <v>6.5</v>
      </c>
      <c r="AJ9" s="71">
        <v>5</v>
      </c>
      <c r="AK9" s="71">
        <v>3</v>
      </c>
      <c r="AL9" s="71">
        <v>83</v>
      </c>
      <c r="AM9" s="71"/>
      <c r="AN9" s="71">
        <f t="shared" si="1"/>
        <v>0</v>
      </c>
      <c r="AO9" s="71">
        <f t="shared" si="2"/>
        <v>1</v>
      </c>
      <c r="AP9" s="71">
        <f t="shared" si="3"/>
        <v>0</v>
      </c>
      <c r="AQ9" s="71">
        <f t="shared" si="4"/>
        <v>12</v>
      </c>
      <c r="AR9" s="71">
        <f t="shared" si="5"/>
        <v>6</v>
      </c>
      <c r="AS9" s="71">
        <f t="shared" si="6"/>
        <v>1</v>
      </c>
      <c r="AT9" s="76">
        <f t="shared" si="7"/>
        <v>0</v>
      </c>
    </row>
    <row r="10" spans="1:47" ht="15.75">
      <c r="A10">
        <v>4</v>
      </c>
      <c r="B10" s="208" t="s">
        <v>43</v>
      </c>
      <c r="C10" s="71">
        <v>4</v>
      </c>
      <c r="D10" s="218">
        <v>9</v>
      </c>
      <c r="E10" s="213">
        <f t="shared" si="0"/>
        <v>8</v>
      </c>
      <c r="F10" s="190"/>
      <c r="G10" s="71">
        <v>6</v>
      </c>
      <c r="H10" s="71"/>
      <c r="I10" s="71">
        <v>4</v>
      </c>
      <c r="J10" s="71"/>
      <c r="K10" s="71"/>
      <c r="L10" s="71"/>
      <c r="M10" s="71">
        <v>5</v>
      </c>
      <c r="N10" s="71"/>
      <c r="O10" s="71"/>
      <c r="P10" s="71"/>
      <c r="Q10" s="71">
        <v>5</v>
      </c>
      <c r="R10" s="71"/>
      <c r="S10" s="193"/>
      <c r="T10" s="71">
        <v>7</v>
      </c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>
        <v>5.5</v>
      </c>
      <c r="AG10" s="71"/>
      <c r="AH10" s="71"/>
      <c r="AI10" s="71">
        <v>6.5</v>
      </c>
      <c r="AJ10" s="71"/>
      <c r="AK10" s="71">
        <v>4</v>
      </c>
      <c r="AL10" s="71">
        <v>92</v>
      </c>
      <c r="AM10" s="71"/>
      <c r="AN10" s="71">
        <f t="shared" si="1"/>
        <v>0</v>
      </c>
      <c r="AO10" s="71">
        <f t="shared" si="2"/>
        <v>0</v>
      </c>
      <c r="AP10" s="71">
        <f t="shared" si="3"/>
        <v>0</v>
      </c>
      <c r="AQ10" s="71">
        <f t="shared" si="4"/>
        <v>2</v>
      </c>
      <c r="AR10" s="71">
        <f t="shared" si="5"/>
        <v>2</v>
      </c>
      <c r="AS10" s="71">
        <f t="shared" si="6"/>
        <v>2</v>
      </c>
      <c r="AT10" s="76">
        <f t="shared" si="7"/>
        <v>0</v>
      </c>
    </row>
    <row r="11" spans="1:47" ht="15.75">
      <c r="A11">
        <v>5</v>
      </c>
      <c r="B11" s="207" t="s">
        <v>44</v>
      </c>
      <c r="C11" s="71">
        <v>4</v>
      </c>
      <c r="D11" s="218">
        <v>2</v>
      </c>
      <c r="E11" s="213">
        <f t="shared" si="0"/>
        <v>3</v>
      </c>
      <c r="F11" s="190"/>
      <c r="G11" s="71"/>
      <c r="H11" s="71"/>
      <c r="I11" s="71">
        <v>4</v>
      </c>
      <c r="J11" s="71"/>
      <c r="K11" s="71"/>
      <c r="L11" s="71"/>
      <c r="M11" s="71"/>
      <c r="N11" s="71"/>
      <c r="O11" s="71"/>
      <c r="P11" s="71">
        <v>5</v>
      </c>
      <c r="Q11" s="71"/>
      <c r="R11" s="71"/>
      <c r="S11" s="193"/>
      <c r="T11" s="71"/>
      <c r="U11" s="71"/>
      <c r="V11" s="71"/>
      <c r="W11" s="71"/>
      <c r="X11" s="71"/>
      <c r="Y11" s="71"/>
      <c r="Z11" s="71"/>
      <c r="AA11" s="71">
        <v>6</v>
      </c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>
        <f t="shared" si="1"/>
        <v>0</v>
      </c>
      <c r="AO11" s="71">
        <f t="shared" si="2"/>
        <v>0</v>
      </c>
      <c r="AP11" s="71">
        <f t="shared" si="3"/>
        <v>0</v>
      </c>
      <c r="AQ11" s="71">
        <f t="shared" si="4"/>
        <v>1</v>
      </c>
      <c r="AR11" s="71">
        <f t="shared" si="5"/>
        <v>1</v>
      </c>
      <c r="AS11" s="71">
        <f t="shared" si="6"/>
        <v>0</v>
      </c>
      <c r="AT11" s="76">
        <f t="shared" si="7"/>
        <v>0</v>
      </c>
    </row>
    <row r="12" spans="1:47" ht="15.75">
      <c r="A12" s="260">
        <v>6</v>
      </c>
      <c r="B12" s="261" t="s">
        <v>45</v>
      </c>
      <c r="C12" s="191">
        <v>5</v>
      </c>
      <c r="D12" s="217"/>
      <c r="E12" s="213">
        <f t="shared" si="0"/>
        <v>8</v>
      </c>
      <c r="F12" s="190"/>
      <c r="G12" s="71">
        <v>6</v>
      </c>
      <c r="H12" s="71"/>
      <c r="I12" s="71"/>
      <c r="J12" s="71">
        <v>5</v>
      </c>
      <c r="K12" s="71"/>
      <c r="L12" s="71"/>
      <c r="M12" s="71"/>
      <c r="N12" s="71">
        <v>5</v>
      </c>
      <c r="O12" s="71"/>
      <c r="P12" s="71"/>
      <c r="Q12" s="71">
        <v>6</v>
      </c>
      <c r="R12" s="71"/>
      <c r="S12" s="193">
        <v>6</v>
      </c>
      <c r="T12" s="71"/>
      <c r="U12" s="71"/>
      <c r="V12" s="71">
        <v>5</v>
      </c>
      <c r="W12" s="71"/>
      <c r="X12" s="71"/>
      <c r="Y12" s="71"/>
      <c r="Z12" s="71"/>
      <c r="AA12" s="71">
        <v>6</v>
      </c>
      <c r="AB12" s="71"/>
      <c r="AC12" s="71"/>
      <c r="AD12" s="71"/>
      <c r="AE12" s="71"/>
      <c r="AF12" s="71"/>
      <c r="AG12" s="71"/>
      <c r="AH12" s="71"/>
      <c r="AI12" s="71">
        <v>6.5</v>
      </c>
      <c r="AJ12" s="71"/>
      <c r="AK12" s="71"/>
      <c r="AL12" s="71"/>
      <c r="AM12" s="71"/>
      <c r="AN12" s="71">
        <f t="shared" si="1"/>
        <v>0</v>
      </c>
      <c r="AO12" s="71">
        <f t="shared" si="2"/>
        <v>0</v>
      </c>
      <c r="AP12" s="71">
        <f t="shared" si="3"/>
        <v>0</v>
      </c>
      <c r="AQ12" s="71">
        <f t="shared" si="4"/>
        <v>3</v>
      </c>
      <c r="AR12" s="71">
        <f t="shared" si="5"/>
        <v>4</v>
      </c>
      <c r="AS12" s="71">
        <f t="shared" si="6"/>
        <v>1</v>
      </c>
      <c r="AT12" s="76">
        <f t="shared" si="7"/>
        <v>0</v>
      </c>
    </row>
    <row r="13" spans="1:47" ht="15.75">
      <c r="A13">
        <v>7</v>
      </c>
      <c r="B13" s="207" t="s">
        <v>46</v>
      </c>
      <c r="C13" s="71">
        <v>4</v>
      </c>
      <c r="D13" s="218">
        <v>19</v>
      </c>
      <c r="E13" s="213">
        <f t="shared" si="0"/>
        <v>21</v>
      </c>
      <c r="F13" s="190">
        <v>4</v>
      </c>
      <c r="G13" s="71">
        <v>6</v>
      </c>
      <c r="H13" s="71">
        <v>6</v>
      </c>
      <c r="I13" s="71">
        <v>4</v>
      </c>
      <c r="J13" s="71">
        <v>5</v>
      </c>
      <c r="K13" s="71">
        <v>6</v>
      </c>
      <c r="L13" s="71"/>
      <c r="M13" s="71">
        <v>6</v>
      </c>
      <c r="N13" s="71">
        <v>5</v>
      </c>
      <c r="O13" s="71"/>
      <c r="P13" s="71">
        <v>5</v>
      </c>
      <c r="Q13" s="71">
        <v>6</v>
      </c>
      <c r="R13" s="71"/>
      <c r="S13" s="193">
        <v>5</v>
      </c>
      <c r="T13" s="71">
        <v>7</v>
      </c>
      <c r="U13" s="71"/>
      <c r="V13" s="71">
        <v>5</v>
      </c>
      <c r="W13" s="71"/>
      <c r="X13" s="71"/>
      <c r="Y13" s="71"/>
      <c r="Z13" s="71">
        <v>6</v>
      </c>
      <c r="AA13" s="71">
        <v>5</v>
      </c>
      <c r="AB13" s="71">
        <v>6</v>
      </c>
      <c r="AC13" s="71">
        <v>6</v>
      </c>
      <c r="AD13" s="71"/>
      <c r="AE13" s="71"/>
      <c r="AF13" s="71">
        <v>5.5</v>
      </c>
      <c r="AG13" s="71"/>
      <c r="AH13" s="71"/>
      <c r="AI13" s="71">
        <v>6.5</v>
      </c>
      <c r="AJ13" s="71">
        <v>6</v>
      </c>
      <c r="AK13" s="71">
        <v>4</v>
      </c>
      <c r="AL13" s="71">
        <v>95</v>
      </c>
      <c r="AM13" s="71"/>
      <c r="AN13" s="71">
        <f t="shared" si="1"/>
        <v>0</v>
      </c>
      <c r="AO13" s="71">
        <f t="shared" si="2"/>
        <v>0</v>
      </c>
      <c r="AP13" s="71">
        <f t="shared" si="3"/>
        <v>0</v>
      </c>
      <c r="AQ13" s="71">
        <f t="shared" si="4"/>
        <v>6</v>
      </c>
      <c r="AR13" s="71">
        <f t="shared" si="5"/>
        <v>10</v>
      </c>
      <c r="AS13" s="71">
        <f t="shared" si="6"/>
        <v>2</v>
      </c>
      <c r="AT13" s="76">
        <f t="shared" si="7"/>
        <v>0</v>
      </c>
    </row>
    <row r="14" spans="1:47" ht="15.75">
      <c r="A14">
        <v>8</v>
      </c>
      <c r="B14" s="207" t="s">
        <v>47</v>
      </c>
      <c r="C14" s="71">
        <v>4</v>
      </c>
      <c r="D14" s="218">
        <v>18</v>
      </c>
      <c r="E14" s="213">
        <f t="shared" si="0"/>
        <v>18</v>
      </c>
      <c r="F14" s="190">
        <v>5</v>
      </c>
      <c r="G14" s="71">
        <v>6</v>
      </c>
      <c r="H14" s="71">
        <v>5</v>
      </c>
      <c r="I14" s="71">
        <v>4</v>
      </c>
      <c r="J14" s="71">
        <v>5</v>
      </c>
      <c r="K14" s="71">
        <v>4.5</v>
      </c>
      <c r="L14" s="71"/>
      <c r="M14" s="71">
        <v>5</v>
      </c>
      <c r="N14" s="71"/>
      <c r="O14" s="71"/>
      <c r="P14" s="71">
        <v>5</v>
      </c>
      <c r="Q14" s="71">
        <v>5</v>
      </c>
      <c r="R14" s="71"/>
      <c r="S14" s="193" t="s">
        <v>246</v>
      </c>
      <c r="T14" s="71">
        <v>7</v>
      </c>
      <c r="U14" s="71"/>
      <c r="V14" s="71">
        <v>4</v>
      </c>
      <c r="W14" s="71"/>
      <c r="X14" s="71"/>
      <c r="Y14" s="71"/>
      <c r="Z14" s="71"/>
      <c r="AA14" s="71">
        <v>5</v>
      </c>
      <c r="AB14" s="71">
        <v>6</v>
      </c>
      <c r="AC14" s="71">
        <v>5</v>
      </c>
      <c r="AD14" s="71"/>
      <c r="AE14" s="71"/>
      <c r="AF14" s="71">
        <v>5.5</v>
      </c>
      <c r="AG14" s="71"/>
      <c r="AH14" s="71"/>
      <c r="AI14" s="71">
        <v>6.5</v>
      </c>
      <c r="AJ14" s="71">
        <v>6</v>
      </c>
      <c r="AK14" s="71">
        <v>4</v>
      </c>
      <c r="AL14" s="71">
        <v>99</v>
      </c>
      <c r="AM14" s="71"/>
      <c r="AN14" s="71">
        <f t="shared" si="1"/>
        <v>0</v>
      </c>
      <c r="AO14" s="71">
        <f t="shared" si="2"/>
        <v>0</v>
      </c>
      <c r="AP14" s="71">
        <f t="shared" si="3"/>
        <v>0</v>
      </c>
      <c r="AQ14" s="71">
        <f t="shared" si="4"/>
        <v>9</v>
      </c>
      <c r="AR14" s="71">
        <f t="shared" si="5"/>
        <v>4</v>
      </c>
      <c r="AS14" s="71">
        <f t="shared" si="6"/>
        <v>2</v>
      </c>
      <c r="AT14" s="76">
        <f t="shared" si="7"/>
        <v>0</v>
      </c>
    </row>
    <row r="15" spans="1:47" ht="15.75">
      <c r="A15">
        <v>9</v>
      </c>
      <c r="B15" s="207" t="s">
        <v>48</v>
      </c>
      <c r="C15" s="71">
        <v>4</v>
      </c>
      <c r="D15" s="218">
        <v>9</v>
      </c>
      <c r="E15" s="213">
        <f t="shared" si="0"/>
        <v>7</v>
      </c>
      <c r="F15" s="190"/>
      <c r="G15" s="71">
        <v>6</v>
      </c>
      <c r="H15" s="71">
        <v>5</v>
      </c>
      <c r="I15" s="71">
        <v>4</v>
      </c>
      <c r="J15" s="71"/>
      <c r="K15" s="71"/>
      <c r="L15" s="71"/>
      <c r="M15" s="71"/>
      <c r="N15" s="71"/>
      <c r="O15" s="71"/>
      <c r="P15" s="71">
        <v>4</v>
      </c>
      <c r="Q15" s="71">
        <v>5</v>
      </c>
      <c r="R15" s="71"/>
      <c r="S15" s="193" t="s">
        <v>247</v>
      </c>
      <c r="T15" s="71"/>
      <c r="U15" s="71"/>
      <c r="V15" s="71"/>
      <c r="W15" s="71"/>
      <c r="X15" s="71"/>
      <c r="Y15" s="71"/>
      <c r="Z15" s="71"/>
      <c r="AA15" s="71">
        <v>4</v>
      </c>
      <c r="AB15" s="71">
        <v>5</v>
      </c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>
        <f t="shared" si="1"/>
        <v>0</v>
      </c>
      <c r="AO15" s="71">
        <f t="shared" si="2"/>
        <v>0</v>
      </c>
      <c r="AP15" s="71">
        <f t="shared" si="3"/>
        <v>0</v>
      </c>
      <c r="AQ15" s="71">
        <f t="shared" si="4"/>
        <v>3</v>
      </c>
      <c r="AR15" s="71">
        <f t="shared" si="5"/>
        <v>1</v>
      </c>
      <c r="AS15" s="71">
        <f t="shared" si="6"/>
        <v>0</v>
      </c>
      <c r="AT15" s="76">
        <f t="shared" si="7"/>
        <v>0</v>
      </c>
    </row>
    <row r="16" spans="1:47" ht="15.75">
      <c r="A16">
        <v>10</v>
      </c>
      <c r="B16" s="195" t="s">
        <v>49</v>
      </c>
      <c r="C16" s="71">
        <v>4</v>
      </c>
      <c r="D16" s="218">
        <v>5</v>
      </c>
      <c r="E16" s="213">
        <f t="shared" si="0"/>
        <v>5</v>
      </c>
      <c r="F16" s="19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193"/>
      <c r="T16" s="71">
        <v>6</v>
      </c>
      <c r="U16" s="71"/>
      <c r="V16" s="71">
        <v>4</v>
      </c>
      <c r="W16" s="71"/>
      <c r="X16" s="71"/>
      <c r="Y16" s="71"/>
      <c r="Z16" s="71"/>
      <c r="AA16" s="71"/>
      <c r="AB16" s="71"/>
      <c r="AC16" s="71"/>
      <c r="AD16" s="71"/>
      <c r="AE16" s="71"/>
      <c r="AF16" s="71">
        <v>5.5</v>
      </c>
      <c r="AG16" s="71"/>
      <c r="AH16" s="71"/>
      <c r="AI16" s="71">
        <v>6.5</v>
      </c>
      <c r="AJ16" s="71"/>
      <c r="AK16" s="71">
        <v>4</v>
      </c>
      <c r="AL16" s="71">
        <v>109</v>
      </c>
      <c r="AM16" s="71"/>
      <c r="AN16" s="71">
        <f t="shared" si="1"/>
        <v>0</v>
      </c>
      <c r="AO16" s="71">
        <f t="shared" si="2"/>
        <v>0</v>
      </c>
      <c r="AP16" s="71">
        <f t="shared" si="3"/>
        <v>0</v>
      </c>
      <c r="AQ16" s="71">
        <f t="shared" si="4"/>
        <v>0</v>
      </c>
      <c r="AR16" s="71">
        <f t="shared" si="5"/>
        <v>2</v>
      </c>
      <c r="AS16" s="71">
        <f t="shared" si="6"/>
        <v>1</v>
      </c>
      <c r="AT16" s="76">
        <f t="shared" si="7"/>
        <v>0</v>
      </c>
    </row>
    <row r="17" spans="1:46" ht="15.75">
      <c r="A17">
        <v>11</v>
      </c>
      <c r="B17" s="207" t="s">
        <v>50</v>
      </c>
      <c r="C17" s="191">
        <v>4</v>
      </c>
      <c r="D17" s="217">
        <v>16</v>
      </c>
      <c r="E17" s="213">
        <f t="shared" si="0"/>
        <v>18</v>
      </c>
      <c r="F17" s="190">
        <v>6</v>
      </c>
      <c r="G17" s="71">
        <v>6</v>
      </c>
      <c r="H17" s="71">
        <v>4</v>
      </c>
      <c r="I17" s="71">
        <v>4</v>
      </c>
      <c r="J17" s="71">
        <v>5</v>
      </c>
      <c r="K17" s="71">
        <v>2</v>
      </c>
      <c r="L17" s="71"/>
      <c r="M17" s="71">
        <v>6</v>
      </c>
      <c r="N17" s="71">
        <v>4</v>
      </c>
      <c r="O17" s="71"/>
      <c r="P17" s="71">
        <v>5</v>
      </c>
      <c r="Q17" s="71"/>
      <c r="R17" s="71"/>
      <c r="S17" s="193" t="s">
        <v>247</v>
      </c>
      <c r="T17" s="71">
        <v>6</v>
      </c>
      <c r="U17" s="71"/>
      <c r="V17" s="71">
        <v>5</v>
      </c>
      <c r="W17" s="71"/>
      <c r="X17" s="71"/>
      <c r="Y17" s="71"/>
      <c r="Z17" s="71"/>
      <c r="AA17" s="71">
        <v>5</v>
      </c>
      <c r="AB17" s="71">
        <v>6</v>
      </c>
      <c r="AC17" s="71">
        <v>4</v>
      </c>
      <c r="AD17" s="71"/>
      <c r="AE17" s="71"/>
      <c r="AF17" s="71">
        <v>5.5</v>
      </c>
      <c r="AG17" s="71"/>
      <c r="AH17" s="71"/>
      <c r="AI17" s="71">
        <v>6.5</v>
      </c>
      <c r="AJ17" s="71">
        <v>6</v>
      </c>
      <c r="AK17" s="71">
        <v>4</v>
      </c>
      <c r="AL17" s="71">
        <v>101</v>
      </c>
      <c r="AM17" s="71"/>
      <c r="AN17" s="71">
        <f t="shared" si="1"/>
        <v>1</v>
      </c>
      <c r="AO17" s="71">
        <f t="shared" si="2"/>
        <v>0</v>
      </c>
      <c r="AP17" s="71">
        <f t="shared" si="3"/>
        <v>0</v>
      </c>
      <c r="AQ17" s="71">
        <f t="shared" si="4"/>
        <v>4</v>
      </c>
      <c r="AR17" s="71">
        <f t="shared" si="5"/>
        <v>7</v>
      </c>
      <c r="AS17" s="71">
        <f t="shared" si="6"/>
        <v>1</v>
      </c>
      <c r="AT17" s="76">
        <f t="shared" si="7"/>
        <v>0</v>
      </c>
    </row>
    <row r="18" spans="1:46" ht="15.75">
      <c r="A18">
        <v>12</v>
      </c>
      <c r="B18" s="207" t="s">
        <v>51</v>
      </c>
      <c r="C18" s="71">
        <v>4</v>
      </c>
      <c r="D18" s="218">
        <v>19</v>
      </c>
      <c r="E18" s="213">
        <f t="shared" si="0"/>
        <v>18</v>
      </c>
      <c r="F18" s="190">
        <v>4</v>
      </c>
      <c r="G18" s="71">
        <v>6</v>
      </c>
      <c r="H18" s="71"/>
      <c r="I18" s="71">
        <v>4</v>
      </c>
      <c r="J18" s="71">
        <v>4</v>
      </c>
      <c r="K18" s="71">
        <v>4</v>
      </c>
      <c r="L18" s="71"/>
      <c r="M18" s="71">
        <v>5</v>
      </c>
      <c r="N18" s="71"/>
      <c r="O18" s="71"/>
      <c r="P18" s="71">
        <v>4</v>
      </c>
      <c r="Q18" s="71">
        <v>5</v>
      </c>
      <c r="R18" s="71"/>
      <c r="S18" s="193">
        <v>4</v>
      </c>
      <c r="T18" s="71">
        <v>6</v>
      </c>
      <c r="U18" s="71"/>
      <c r="V18" s="71"/>
      <c r="W18" s="71"/>
      <c r="X18" s="71"/>
      <c r="Y18" s="71"/>
      <c r="Z18" s="71">
        <v>4</v>
      </c>
      <c r="AA18" s="71">
        <v>4</v>
      </c>
      <c r="AB18" s="71">
        <v>5</v>
      </c>
      <c r="AC18" s="71">
        <v>4</v>
      </c>
      <c r="AD18" s="71"/>
      <c r="AE18" s="71"/>
      <c r="AF18" s="71">
        <v>5.5</v>
      </c>
      <c r="AG18" s="71"/>
      <c r="AH18" s="71"/>
      <c r="AI18" s="71">
        <v>6.5</v>
      </c>
      <c r="AJ18" s="71">
        <v>5</v>
      </c>
      <c r="AK18" s="71">
        <v>4</v>
      </c>
      <c r="AL18" s="71">
        <v>101</v>
      </c>
      <c r="AM18" s="71"/>
      <c r="AN18" s="71">
        <f t="shared" si="1"/>
        <v>0</v>
      </c>
      <c r="AO18" s="71">
        <f t="shared" si="2"/>
        <v>0</v>
      </c>
      <c r="AP18" s="71">
        <f t="shared" si="3"/>
        <v>0</v>
      </c>
      <c r="AQ18" s="71">
        <f t="shared" si="4"/>
        <v>4</v>
      </c>
      <c r="AR18" s="71">
        <f t="shared" si="5"/>
        <v>3</v>
      </c>
      <c r="AS18" s="71">
        <f t="shared" si="6"/>
        <v>1</v>
      </c>
      <c r="AT18" s="76">
        <f t="shared" si="7"/>
        <v>0</v>
      </c>
    </row>
    <row r="19" spans="1:46" ht="45">
      <c r="A19">
        <v>13</v>
      </c>
      <c r="B19" s="207" t="s">
        <v>52</v>
      </c>
      <c r="C19" s="71">
        <v>4</v>
      </c>
      <c r="D19" s="218">
        <v>11</v>
      </c>
      <c r="E19" s="213">
        <f t="shared" si="0"/>
        <v>9</v>
      </c>
      <c r="F19" s="190"/>
      <c r="G19" s="71">
        <v>4</v>
      </c>
      <c r="H19" s="71">
        <v>5</v>
      </c>
      <c r="I19" s="71">
        <v>4</v>
      </c>
      <c r="J19" s="71"/>
      <c r="K19" s="71">
        <v>4</v>
      </c>
      <c r="L19" s="71"/>
      <c r="M19" s="71"/>
      <c r="N19" s="71"/>
      <c r="O19" s="71"/>
      <c r="P19" s="71"/>
      <c r="Q19" s="71">
        <v>5</v>
      </c>
      <c r="R19" s="71"/>
      <c r="S19" s="193" t="s">
        <v>248</v>
      </c>
      <c r="T19" s="71">
        <v>7</v>
      </c>
      <c r="U19" s="71"/>
      <c r="V19" s="71">
        <v>4</v>
      </c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>
        <v>6</v>
      </c>
      <c r="AK19" s="190">
        <v>4</v>
      </c>
      <c r="AL19" s="71"/>
      <c r="AM19" s="71"/>
      <c r="AN19" s="71">
        <f t="shared" si="1"/>
        <v>0</v>
      </c>
      <c r="AO19" s="71">
        <f t="shared" si="2"/>
        <v>0</v>
      </c>
      <c r="AP19" s="71">
        <f t="shared" si="3"/>
        <v>0</v>
      </c>
      <c r="AQ19" s="71">
        <f t="shared" si="4"/>
        <v>2</v>
      </c>
      <c r="AR19" s="71">
        <f t="shared" si="5"/>
        <v>1</v>
      </c>
      <c r="AS19" s="71">
        <f t="shared" si="6"/>
        <v>1</v>
      </c>
      <c r="AT19" s="76">
        <f t="shared" si="7"/>
        <v>0</v>
      </c>
    </row>
    <row r="20" spans="1:46" ht="15.75">
      <c r="A20">
        <v>14</v>
      </c>
      <c r="B20" s="207" t="s">
        <v>53</v>
      </c>
      <c r="C20" s="71">
        <v>4</v>
      </c>
      <c r="D20" s="218">
        <v>4</v>
      </c>
      <c r="E20" s="213">
        <f t="shared" si="0"/>
        <v>3</v>
      </c>
      <c r="F20" s="19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193"/>
      <c r="T20" s="71">
        <v>7</v>
      </c>
      <c r="U20" s="71"/>
      <c r="V20" s="71"/>
      <c r="W20" s="71"/>
      <c r="X20" s="71"/>
      <c r="Y20" s="71"/>
      <c r="Z20" s="71"/>
      <c r="AA20" s="71"/>
      <c r="AB20" s="71"/>
      <c r="AC20" s="71">
        <v>4</v>
      </c>
      <c r="AD20" s="71"/>
      <c r="AE20" s="71"/>
      <c r="AF20" s="71"/>
      <c r="AG20" s="71"/>
      <c r="AH20" s="71"/>
      <c r="AI20" s="71"/>
      <c r="AJ20" s="71"/>
      <c r="AK20" s="190">
        <v>4</v>
      </c>
      <c r="AL20" s="71"/>
      <c r="AM20" s="71"/>
      <c r="AN20" s="71">
        <f t="shared" si="1"/>
        <v>0</v>
      </c>
      <c r="AO20" s="71">
        <f t="shared" si="2"/>
        <v>0</v>
      </c>
      <c r="AP20" s="71">
        <f t="shared" si="3"/>
        <v>0</v>
      </c>
      <c r="AQ20" s="71">
        <f t="shared" si="4"/>
        <v>0</v>
      </c>
      <c r="AR20" s="71">
        <f t="shared" si="5"/>
        <v>0</v>
      </c>
      <c r="AS20" s="71">
        <f t="shared" si="6"/>
        <v>1</v>
      </c>
      <c r="AT20" s="76">
        <f t="shared" si="7"/>
        <v>0</v>
      </c>
    </row>
    <row r="21" spans="1:46" ht="15.75">
      <c r="A21">
        <v>15</v>
      </c>
      <c r="B21" s="207" t="s">
        <v>54</v>
      </c>
      <c r="C21" s="71">
        <v>3</v>
      </c>
      <c r="D21" s="218">
        <v>19</v>
      </c>
      <c r="E21" s="213">
        <f t="shared" si="0"/>
        <v>19</v>
      </c>
      <c r="F21" s="190">
        <v>4</v>
      </c>
      <c r="G21" s="71">
        <v>6</v>
      </c>
      <c r="H21" s="71">
        <v>5</v>
      </c>
      <c r="I21" s="71">
        <v>4</v>
      </c>
      <c r="J21" s="71">
        <v>4</v>
      </c>
      <c r="K21" s="71">
        <v>4</v>
      </c>
      <c r="L21" s="71"/>
      <c r="M21" s="71">
        <v>5</v>
      </c>
      <c r="N21" s="71">
        <v>4</v>
      </c>
      <c r="O21" s="71"/>
      <c r="P21" s="71">
        <v>4</v>
      </c>
      <c r="Q21" s="71">
        <v>5</v>
      </c>
      <c r="R21" s="71"/>
      <c r="S21" s="193">
        <v>5</v>
      </c>
      <c r="T21" s="71"/>
      <c r="U21" s="71"/>
      <c r="V21" s="71">
        <v>3</v>
      </c>
      <c r="W21" s="71"/>
      <c r="X21" s="71"/>
      <c r="Y21" s="71"/>
      <c r="Z21" s="71">
        <v>5</v>
      </c>
      <c r="AA21" s="71">
        <v>5</v>
      </c>
      <c r="AB21" s="71">
        <v>6</v>
      </c>
      <c r="AC21" s="71">
        <v>4</v>
      </c>
      <c r="AD21" s="71"/>
      <c r="AE21" s="71"/>
      <c r="AF21" s="71">
        <v>5.5</v>
      </c>
      <c r="AG21" s="71"/>
      <c r="AH21" s="71"/>
      <c r="AI21" s="71">
        <v>6.5</v>
      </c>
      <c r="AJ21" s="71">
        <v>5</v>
      </c>
      <c r="AK21" s="190"/>
      <c r="AL21" s="71">
        <v>98</v>
      </c>
      <c r="AM21" s="71"/>
      <c r="AN21" s="71">
        <f t="shared" si="1"/>
        <v>0</v>
      </c>
      <c r="AO21" s="71">
        <f t="shared" si="2"/>
        <v>1</v>
      </c>
      <c r="AP21" s="71">
        <f t="shared" si="3"/>
        <v>0</v>
      </c>
      <c r="AQ21" s="71">
        <f t="shared" si="4"/>
        <v>7</v>
      </c>
      <c r="AR21" s="71">
        <f t="shared" si="5"/>
        <v>3</v>
      </c>
      <c r="AS21" s="71">
        <f t="shared" si="6"/>
        <v>1</v>
      </c>
      <c r="AT21" s="76">
        <f t="shared" si="7"/>
        <v>0</v>
      </c>
    </row>
    <row r="22" spans="1:46" ht="15.75">
      <c r="A22">
        <v>16</v>
      </c>
      <c r="B22" s="208" t="s">
        <v>55</v>
      </c>
      <c r="C22" s="71">
        <v>4</v>
      </c>
      <c r="D22" s="218">
        <v>21</v>
      </c>
      <c r="E22" s="213">
        <f t="shared" si="0"/>
        <v>16</v>
      </c>
      <c r="F22" s="190">
        <v>5</v>
      </c>
      <c r="G22" s="71">
        <v>6</v>
      </c>
      <c r="H22" s="71">
        <v>5</v>
      </c>
      <c r="I22" s="71">
        <v>4</v>
      </c>
      <c r="J22" s="71">
        <v>5</v>
      </c>
      <c r="K22" s="71">
        <v>5</v>
      </c>
      <c r="L22" s="71"/>
      <c r="M22" s="71">
        <v>5</v>
      </c>
      <c r="N22" s="71"/>
      <c r="O22" s="71"/>
      <c r="P22" s="71">
        <v>5</v>
      </c>
      <c r="Q22" s="71">
        <v>5</v>
      </c>
      <c r="R22" s="71"/>
      <c r="S22" s="193" t="s">
        <v>249</v>
      </c>
      <c r="T22" s="71">
        <v>5</v>
      </c>
      <c r="U22" s="71"/>
      <c r="V22" s="71">
        <v>5</v>
      </c>
      <c r="W22" s="71"/>
      <c r="X22" s="71"/>
      <c r="Y22" s="71"/>
      <c r="Z22" s="71"/>
      <c r="AA22" s="71">
        <v>4.5</v>
      </c>
      <c r="AB22" s="71">
        <v>6</v>
      </c>
      <c r="AC22" s="71"/>
      <c r="AD22" s="71"/>
      <c r="AE22" s="71"/>
      <c r="AF22" s="71"/>
      <c r="AG22" s="71"/>
      <c r="AH22" s="71"/>
      <c r="AI22" s="71">
        <v>6.5</v>
      </c>
      <c r="AJ22" s="71">
        <v>5</v>
      </c>
      <c r="AK22" s="190">
        <v>4</v>
      </c>
      <c r="AL22" s="71"/>
      <c r="AM22" s="71"/>
      <c r="AN22" s="71">
        <f t="shared" si="1"/>
        <v>0</v>
      </c>
      <c r="AO22" s="71">
        <f t="shared" si="2"/>
        <v>0</v>
      </c>
      <c r="AP22" s="71">
        <f t="shared" si="3"/>
        <v>0</v>
      </c>
      <c r="AQ22" s="71">
        <f t="shared" si="4"/>
        <v>11</v>
      </c>
      <c r="AR22" s="71">
        <f t="shared" si="5"/>
        <v>2</v>
      </c>
      <c r="AS22" s="71">
        <f t="shared" si="6"/>
        <v>1</v>
      </c>
      <c r="AT22" s="76">
        <f t="shared" si="7"/>
        <v>0</v>
      </c>
    </row>
    <row r="23" spans="1:46" ht="15.75">
      <c r="A23">
        <v>17</v>
      </c>
      <c r="B23" s="207" t="s">
        <v>56</v>
      </c>
      <c r="C23" s="71">
        <v>3</v>
      </c>
      <c r="D23" s="218">
        <v>18</v>
      </c>
      <c r="E23" s="213">
        <f t="shared" si="0"/>
        <v>19</v>
      </c>
      <c r="F23" s="190"/>
      <c r="G23" s="71">
        <v>6</v>
      </c>
      <c r="H23" s="71">
        <v>6</v>
      </c>
      <c r="I23" s="71">
        <v>4</v>
      </c>
      <c r="J23" s="71">
        <v>5</v>
      </c>
      <c r="K23" s="71">
        <v>6</v>
      </c>
      <c r="L23" s="71"/>
      <c r="M23" s="71">
        <v>6</v>
      </c>
      <c r="N23" s="71">
        <v>4</v>
      </c>
      <c r="O23" s="71"/>
      <c r="P23" s="71">
        <v>4</v>
      </c>
      <c r="Q23" s="71">
        <v>6</v>
      </c>
      <c r="R23" s="71"/>
      <c r="S23" s="193">
        <v>2</v>
      </c>
      <c r="T23" s="71">
        <v>6</v>
      </c>
      <c r="U23" s="71"/>
      <c r="V23" s="71">
        <v>5</v>
      </c>
      <c r="W23" s="71"/>
      <c r="X23" s="71"/>
      <c r="Y23" s="71"/>
      <c r="Z23" s="71"/>
      <c r="AA23" s="71">
        <v>5</v>
      </c>
      <c r="AB23" s="71">
        <v>6</v>
      </c>
      <c r="AC23" s="71">
        <v>5</v>
      </c>
      <c r="AD23" s="71"/>
      <c r="AE23" s="71"/>
      <c r="AF23" s="71">
        <v>5.5</v>
      </c>
      <c r="AG23" s="71"/>
      <c r="AH23" s="71"/>
      <c r="AI23" s="71">
        <v>6.5</v>
      </c>
      <c r="AJ23" s="71">
        <v>6</v>
      </c>
      <c r="AK23" s="190">
        <v>3</v>
      </c>
      <c r="AL23" s="71">
        <v>97</v>
      </c>
      <c r="AM23" s="71"/>
      <c r="AN23" s="71">
        <f t="shared" si="1"/>
        <v>1</v>
      </c>
      <c r="AO23" s="71">
        <f t="shared" si="2"/>
        <v>1</v>
      </c>
      <c r="AP23" s="71">
        <f t="shared" si="3"/>
        <v>0</v>
      </c>
      <c r="AQ23" s="71">
        <f t="shared" si="4"/>
        <v>4</v>
      </c>
      <c r="AR23" s="71">
        <f t="shared" si="5"/>
        <v>9</v>
      </c>
      <c r="AS23" s="71">
        <f t="shared" si="6"/>
        <v>1</v>
      </c>
      <c r="AT23" s="76">
        <f t="shared" si="7"/>
        <v>0</v>
      </c>
    </row>
    <row r="24" spans="1:46" ht="15.75">
      <c r="A24">
        <v>18</v>
      </c>
      <c r="B24" s="207" t="s">
        <v>57</v>
      </c>
      <c r="C24" s="71">
        <v>5</v>
      </c>
      <c r="D24" s="218">
        <v>6</v>
      </c>
      <c r="E24" s="213">
        <f t="shared" si="0"/>
        <v>5</v>
      </c>
      <c r="F24" s="190">
        <v>6</v>
      </c>
      <c r="G24" s="71"/>
      <c r="H24" s="71"/>
      <c r="I24" s="71"/>
      <c r="J24" s="71">
        <v>5</v>
      </c>
      <c r="K24" s="71"/>
      <c r="L24" s="71"/>
      <c r="M24" s="71"/>
      <c r="N24" s="71"/>
      <c r="O24" s="71"/>
      <c r="P24" s="71">
        <v>6</v>
      </c>
      <c r="Q24" s="71">
        <v>6</v>
      </c>
      <c r="R24" s="71"/>
      <c r="S24" s="193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>
        <v>6.5</v>
      </c>
      <c r="AJ24" s="71"/>
      <c r="AK24" s="190"/>
      <c r="AL24" s="71"/>
      <c r="AM24" s="71"/>
      <c r="AN24" s="71">
        <f t="shared" si="1"/>
        <v>0</v>
      </c>
      <c r="AO24" s="71">
        <f t="shared" si="2"/>
        <v>0</v>
      </c>
      <c r="AP24" s="71">
        <f t="shared" si="3"/>
        <v>0</v>
      </c>
      <c r="AQ24" s="71">
        <f t="shared" si="4"/>
        <v>1</v>
      </c>
      <c r="AR24" s="71">
        <f t="shared" si="5"/>
        <v>3</v>
      </c>
      <c r="AS24" s="71">
        <f t="shared" si="6"/>
        <v>1</v>
      </c>
      <c r="AT24" s="76">
        <f t="shared" si="7"/>
        <v>0</v>
      </c>
    </row>
    <row r="25" spans="1:46" ht="15.75">
      <c r="A25">
        <v>19</v>
      </c>
      <c r="B25" s="207" t="s">
        <v>58</v>
      </c>
      <c r="C25" s="71">
        <v>4</v>
      </c>
      <c r="D25" s="218">
        <v>21</v>
      </c>
      <c r="E25" s="213">
        <f t="shared" si="0"/>
        <v>21</v>
      </c>
      <c r="F25" s="190">
        <v>6</v>
      </c>
      <c r="G25" s="71">
        <v>6</v>
      </c>
      <c r="H25" s="71">
        <v>6</v>
      </c>
      <c r="I25" s="71">
        <v>4</v>
      </c>
      <c r="J25" s="71">
        <v>5</v>
      </c>
      <c r="K25" s="71">
        <v>6</v>
      </c>
      <c r="L25" s="71"/>
      <c r="M25" s="71">
        <v>6</v>
      </c>
      <c r="N25" s="71">
        <v>4</v>
      </c>
      <c r="O25" s="71"/>
      <c r="P25" s="71">
        <v>5</v>
      </c>
      <c r="Q25" s="71">
        <v>6</v>
      </c>
      <c r="R25" s="71"/>
      <c r="S25" s="193">
        <v>5</v>
      </c>
      <c r="T25" s="71">
        <v>6</v>
      </c>
      <c r="U25" s="71"/>
      <c r="V25" s="71">
        <v>5</v>
      </c>
      <c r="W25" s="71"/>
      <c r="X25" s="71"/>
      <c r="Y25" s="71"/>
      <c r="Z25" s="71">
        <v>6</v>
      </c>
      <c r="AA25" s="71">
        <v>6</v>
      </c>
      <c r="AB25" s="71">
        <v>6</v>
      </c>
      <c r="AC25" s="71">
        <v>5</v>
      </c>
      <c r="AD25" s="71"/>
      <c r="AE25" s="71"/>
      <c r="AF25" s="71">
        <v>5.5</v>
      </c>
      <c r="AG25" s="71"/>
      <c r="AH25" s="71"/>
      <c r="AI25" s="71">
        <v>6.5</v>
      </c>
      <c r="AJ25" s="71">
        <v>6</v>
      </c>
      <c r="AK25" s="190">
        <v>4</v>
      </c>
      <c r="AL25" s="71">
        <v>95</v>
      </c>
      <c r="AM25" s="71"/>
      <c r="AN25" s="71">
        <f t="shared" si="1"/>
        <v>0</v>
      </c>
      <c r="AO25" s="71">
        <f t="shared" si="2"/>
        <v>0</v>
      </c>
      <c r="AP25" s="71">
        <f t="shared" si="3"/>
        <v>0</v>
      </c>
      <c r="AQ25" s="71">
        <f t="shared" si="4"/>
        <v>5</v>
      </c>
      <c r="AR25" s="71">
        <f t="shared" si="5"/>
        <v>12</v>
      </c>
      <c r="AS25" s="71">
        <f t="shared" si="6"/>
        <v>1</v>
      </c>
      <c r="AT25" s="76">
        <f t="shared" si="7"/>
        <v>0</v>
      </c>
    </row>
    <row r="26" spans="1:46" ht="15.75">
      <c r="A26">
        <v>20</v>
      </c>
      <c r="B26" s="207" t="s">
        <v>59</v>
      </c>
      <c r="C26" s="71">
        <v>5</v>
      </c>
      <c r="D26" s="218">
        <v>20</v>
      </c>
      <c r="E26" s="213">
        <f t="shared" si="0"/>
        <v>20</v>
      </c>
      <c r="F26" s="190">
        <v>6</v>
      </c>
      <c r="G26" s="71">
        <v>6</v>
      </c>
      <c r="H26" s="71">
        <v>5</v>
      </c>
      <c r="I26" s="71">
        <v>5</v>
      </c>
      <c r="J26" s="71">
        <v>5</v>
      </c>
      <c r="K26" s="71">
        <v>5</v>
      </c>
      <c r="L26" s="71"/>
      <c r="M26" s="71"/>
      <c r="N26" s="71">
        <v>5</v>
      </c>
      <c r="O26" s="71"/>
      <c r="P26" s="71">
        <v>5</v>
      </c>
      <c r="Q26" s="71">
        <v>5</v>
      </c>
      <c r="R26" s="71"/>
      <c r="S26" s="193">
        <v>5</v>
      </c>
      <c r="T26" s="71">
        <v>5</v>
      </c>
      <c r="U26" s="71"/>
      <c r="V26" s="71">
        <v>5</v>
      </c>
      <c r="W26" s="71"/>
      <c r="X26" s="71"/>
      <c r="Y26" s="71"/>
      <c r="Z26" s="71">
        <v>6</v>
      </c>
      <c r="AA26" s="71">
        <v>5</v>
      </c>
      <c r="AB26" s="71">
        <v>6</v>
      </c>
      <c r="AC26" s="71">
        <v>5</v>
      </c>
      <c r="AD26" s="71"/>
      <c r="AE26" s="71"/>
      <c r="AF26" s="71">
        <v>5.5</v>
      </c>
      <c r="AG26" s="71"/>
      <c r="AH26" s="71"/>
      <c r="AI26" s="71">
        <v>6.5</v>
      </c>
      <c r="AJ26" s="71">
        <v>5</v>
      </c>
      <c r="AK26" s="190">
        <v>5</v>
      </c>
      <c r="AL26" s="71">
        <v>85</v>
      </c>
      <c r="AM26" s="71"/>
      <c r="AN26" s="71">
        <f t="shared" si="1"/>
        <v>0</v>
      </c>
      <c r="AO26" s="71">
        <f t="shared" si="2"/>
        <v>0</v>
      </c>
      <c r="AP26" s="71">
        <f t="shared" si="3"/>
        <v>0</v>
      </c>
      <c r="AQ26" s="71">
        <f t="shared" si="4"/>
        <v>14</v>
      </c>
      <c r="AR26" s="71">
        <f t="shared" si="5"/>
        <v>5</v>
      </c>
      <c r="AS26" s="71">
        <f t="shared" si="6"/>
        <v>1</v>
      </c>
      <c r="AT26" s="76">
        <f t="shared" si="7"/>
        <v>0</v>
      </c>
    </row>
    <row r="27" spans="1:46" ht="15.75">
      <c r="A27">
        <v>21</v>
      </c>
      <c r="B27" s="207" t="s">
        <v>60</v>
      </c>
      <c r="C27" s="71">
        <v>3</v>
      </c>
      <c r="D27" s="218">
        <v>19</v>
      </c>
      <c r="E27" s="213">
        <f t="shared" si="0"/>
        <v>20</v>
      </c>
      <c r="F27" s="190">
        <v>6</v>
      </c>
      <c r="G27" s="71">
        <v>6</v>
      </c>
      <c r="H27" s="71">
        <v>6</v>
      </c>
      <c r="I27" s="71">
        <v>4</v>
      </c>
      <c r="J27" s="71">
        <v>5</v>
      </c>
      <c r="K27" s="71">
        <v>6</v>
      </c>
      <c r="L27" s="71"/>
      <c r="M27" s="71">
        <v>6</v>
      </c>
      <c r="N27" s="71">
        <v>4</v>
      </c>
      <c r="O27" s="71"/>
      <c r="P27" s="71">
        <v>5</v>
      </c>
      <c r="Q27" s="71">
        <v>6</v>
      </c>
      <c r="R27" s="71"/>
      <c r="S27" s="193">
        <v>4</v>
      </c>
      <c r="T27" s="71">
        <v>7</v>
      </c>
      <c r="U27" s="71"/>
      <c r="V27" s="71">
        <v>5</v>
      </c>
      <c r="W27" s="71"/>
      <c r="X27" s="71"/>
      <c r="Y27" s="71"/>
      <c r="Z27" s="71"/>
      <c r="AA27" s="71">
        <v>5</v>
      </c>
      <c r="AB27" s="71">
        <v>6</v>
      </c>
      <c r="AC27" s="71">
        <v>5</v>
      </c>
      <c r="AD27" s="71"/>
      <c r="AE27" s="71"/>
      <c r="AF27" s="71">
        <v>5.5</v>
      </c>
      <c r="AG27" s="71"/>
      <c r="AH27" s="71"/>
      <c r="AI27" s="71">
        <v>6.5</v>
      </c>
      <c r="AJ27" s="71">
        <v>6</v>
      </c>
      <c r="AK27" s="190">
        <v>3</v>
      </c>
      <c r="AL27" s="71">
        <v>96</v>
      </c>
      <c r="AM27" s="71"/>
      <c r="AN27" s="71">
        <f t="shared" si="1"/>
        <v>0</v>
      </c>
      <c r="AO27" s="71">
        <f t="shared" si="2"/>
        <v>1</v>
      </c>
      <c r="AP27" s="71">
        <f t="shared" si="3"/>
        <v>0</v>
      </c>
      <c r="AQ27" s="71">
        <f t="shared" si="4"/>
        <v>5</v>
      </c>
      <c r="AR27" s="71">
        <f t="shared" si="5"/>
        <v>9</v>
      </c>
      <c r="AS27" s="71">
        <f t="shared" si="6"/>
        <v>2</v>
      </c>
      <c r="AT27" s="76">
        <f t="shared" si="7"/>
        <v>0</v>
      </c>
    </row>
    <row r="28" spans="1:46" ht="15.75">
      <c r="A28">
        <v>22</v>
      </c>
      <c r="B28" s="207" t="s">
        <v>61</v>
      </c>
      <c r="C28" s="71">
        <v>5</v>
      </c>
      <c r="D28" s="218">
        <v>21</v>
      </c>
      <c r="E28" s="213">
        <f t="shared" si="0"/>
        <v>21</v>
      </c>
      <c r="F28" s="190">
        <v>6</v>
      </c>
      <c r="G28" s="71">
        <v>6</v>
      </c>
      <c r="H28" s="71">
        <v>6</v>
      </c>
      <c r="I28" s="71">
        <v>5</v>
      </c>
      <c r="J28" s="71">
        <v>5</v>
      </c>
      <c r="K28" s="71">
        <v>6</v>
      </c>
      <c r="L28" s="71"/>
      <c r="M28" s="71">
        <v>6</v>
      </c>
      <c r="N28" s="71">
        <v>5</v>
      </c>
      <c r="O28" s="71"/>
      <c r="P28" s="71">
        <v>5</v>
      </c>
      <c r="Q28" s="71">
        <v>6</v>
      </c>
      <c r="R28" s="71"/>
      <c r="S28" s="193">
        <v>6</v>
      </c>
      <c r="T28" s="71">
        <v>8</v>
      </c>
      <c r="U28" s="71"/>
      <c r="V28" s="71">
        <v>5</v>
      </c>
      <c r="W28" s="71"/>
      <c r="X28" s="71"/>
      <c r="Y28" s="71"/>
      <c r="Z28" s="71">
        <v>6</v>
      </c>
      <c r="AA28" s="71">
        <v>6</v>
      </c>
      <c r="AB28" s="71">
        <v>7</v>
      </c>
      <c r="AC28" s="71">
        <v>6</v>
      </c>
      <c r="AD28" s="71"/>
      <c r="AE28" s="71"/>
      <c r="AF28" s="71">
        <v>5.5</v>
      </c>
      <c r="AG28" s="71"/>
      <c r="AH28" s="71"/>
      <c r="AI28" s="71">
        <v>6.5</v>
      </c>
      <c r="AJ28" s="71">
        <v>6</v>
      </c>
      <c r="AK28" s="190">
        <v>5</v>
      </c>
      <c r="AL28" s="71">
        <v>83</v>
      </c>
      <c r="AM28" s="71"/>
      <c r="AN28" s="71">
        <f t="shared" si="1"/>
        <v>0</v>
      </c>
      <c r="AO28" s="71">
        <f t="shared" si="2"/>
        <v>0</v>
      </c>
      <c r="AP28" s="71">
        <f t="shared" si="3"/>
        <v>0</v>
      </c>
      <c r="AQ28" s="71">
        <f t="shared" si="4"/>
        <v>6</v>
      </c>
      <c r="AR28" s="71">
        <f t="shared" si="5"/>
        <v>12</v>
      </c>
      <c r="AS28" s="71">
        <f t="shared" si="6"/>
        <v>2</v>
      </c>
      <c r="AT28" s="76">
        <f t="shared" si="7"/>
        <v>1</v>
      </c>
    </row>
    <row r="29" spans="1:46" ht="15.75">
      <c r="A29">
        <v>23</v>
      </c>
      <c r="B29" s="207" t="s">
        <v>62</v>
      </c>
      <c r="C29" s="71">
        <v>4</v>
      </c>
      <c r="D29" s="218">
        <v>21</v>
      </c>
      <c r="E29" s="213">
        <f t="shared" si="0"/>
        <v>15</v>
      </c>
      <c r="F29" s="190"/>
      <c r="G29" s="71"/>
      <c r="H29" s="71">
        <v>6</v>
      </c>
      <c r="I29" s="71">
        <v>4</v>
      </c>
      <c r="J29" s="71">
        <v>5</v>
      </c>
      <c r="K29" s="71">
        <v>5</v>
      </c>
      <c r="L29" s="71"/>
      <c r="M29" s="71">
        <v>6</v>
      </c>
      <c r="N29" s="71"/>
      <c r="O29" s="71"/>
      <c r="P29" s="71">
        <v>4</v>
      </c>
      <c r="Q29" s="71"/>
      <c r="R29" s="71"/>
      <c r="S29" s="193" t="s">
        <v>250</v>
      </c>
      <c r="T29" s="71">
        <v>6</v>
      </c>
      <c r="U29" s="71"/>
      <c r="V29" s="71">
        <v>5</v>
      </c>
      <c r="W29" s="71"/>
      <c r="X29" s="71"/>
      <c r="Y29" s="71"/>
      <c r="Z29" s="71">
        <v>5</v>
      </c>
      <c r="AA29" s="71">
        <v>5</v>
      </c>
      <c r="AB29" s="71">
        <v>6</v>
      </c>
      <c r="AC29" s="71">
        <v>5</v>
      </c>
      <c r="AD29" s="71"/>
      <c r="AE29" s="71"/>
      <c r="AF29" s="71">
        <v>5.5</v>
      </c>
      <c r="AG29" s="71"/>
      <c r="AH29" s="71"/>
      <c r="AI29" s="71">
        <v>6.5</v>
      </c>
      <c r="AJ29" s="71"/>
      <c r="AK29" s="190">
        <v>4</v>
      </c>
      <c r="AL29" s="71">
        <v>100</v>
      </c>
      <c r="AM29" s="71"/>
      <c r="AN29" s="71">
        <f t="shared" si="1"/>
        <v>0</v>
      </c>
      <c r="AO29" s="71">
        <f t="shared" si="2"/>
        <v>0</v>
      </c>
      <c r="AP29" s="71">
        <f t="shared" si="3"/>
        <v>0</v>
      </c>
      <c r="AQ29" s="71">
        <f t="shared" si="4"/>
        <v>6</v>
      </c>
      <c r="AR29" s="71">
        <f t="shared" si="5"/>
        <v>5</v>
      </c>
      <c r="AS29" s="71">
        <f t="shared" si="6"/>
        <v>1</v>
      </c>
      <c r="AT29" s="76">
        <f t="shared" si="7"/>
        <v>0</v>
      </c>
    </row>
    <row r="30" spans="1:46" ht="15.75">
      <c r="A30">
        <v>24</v>
      </c>
      <c r="B30" s="207" t="s">
        <v>63</v>
      </c>
      <c r="C30" s="71">
        <v>4</v>
      </c>
      <c r="D30" s="218">
        <v>12</v>
      </c>
      <c r="E30" s="213">
        <f t="shared" si="0"/>
        <v>13</v>
      </c>
      <c r="F30" s="190"/>
      <c r="G30" s="71">
        <v>6</v>
      </c>
      <c r="H30" s="71"/>
      <c r="I30" s="71">
        <v>4</v>
      </c>
      <c r="J30" s="71">
        <v>5</v>
      </c>
      <c r="K30" s="71"/>
      <c r="L30" s="71"/>
      <c r="M30" s="71">
        <v>5</v>
      </c>
      <c r="N30" s="71"/>
      <c r="O30" s="71"/>
      <c r="P30" s="71">
        <v>5</v>
      </c>
      <c r="Q30" s="71"/>
      <c r="R30" s="71"/>
      <c r="S30" s="193">
        <v>2</v>
      </c>
      <c r="T30" s="71">
        <v>7</v>
      </c>
      <c r="U30" s="71"/>
      <c r="V30" s="71">
        <v>4</v>
      </c>
      <c r="W30" s="71"/>
      <c r="X30" s="71"/>
      <c r="Y30" s="71"/>
      <c r="Z30" s="71"/>
      <c r="AA30" s="71">
        <v>4</v>
      </c>
      <c r="AB30" s="71"/>
      <c r="AC30" s="71"/>
      <c r="AD30" s="71"/>
      <c r="AE30" s="71"/>
      <c r="AF30" s="71">
        <v>5.5</v>
      </c>
      <c r="AG30" s="71"/>
      <c r="AH30" s="71"/>
      <c r="AI30" s="71">
        <v>6.5</v>
      </c>
      <c r="AJ30" s="71">
        <v>6</v>
      </c>
      <c r="AK30" s="190">
        <v>4</v>
      </c>
      <c r="AL30" s="71">
        <v>93</v>
      </c>
      <c r="AM30" s="71"/>
      <c r="AN30" s="71">
        <f t="shared" si="1"/>
        <v>1</v>
      </c>
      <c r="AO30" s="71">
        <f t="shared" si="2"/>
        <v>0</v>
      </c>
      <c r="AP30" s="71">
        <f t="shared" si="3"/>
        <v>0</v>
      </c>
      <c r="AQ30" s="71">
        <f t="shared" si="4"/>
        <v>3</v>
      </c>
      <c r="AR30" s="71">
        <f t="shared" si="5"/>
        <v>3</v>
      </c>
      <c r="AS30" s="71">
        <f t="shared" si="6"/>
        <v>2</v>
      </c>
      <c r="AT30" s="76">
        <f t="shared" si="7"/>
        <v>0</v>
      </c>
    </row>
    <row r="31" spans="1:46" ht="30">
      <c r="A31">
        <v>25</v>
      </c>
      <c r="B31" s="207" t="s">
        <v>64</v>
      </c>
      <c r="C31" s="71">
        <v>5</v>
      </c>
      <c r="D31" s="218">
        <v>9</v>
      </c>
      <c r="E31" s="213">
        <f t="shared" si="0"/>
        <v>10</v>
      </c>
      <c r="F31" s="190">
        <v>7</v>
      </c>
      <c r="G31" s="71">
        <v>4</v>
      </c>
      <c r="H31" s="71"/>
      <c r="I31" s="71">
        <v>4</v>
      </c>
      <c r="J31" s="71">
        <v>5</v>
      </c>
      <c r="K31" s="71"/>
      <c r="L31" s="71"/>
      <c r="M31" s="71"/>
      <c r="N31" s="71"/>
      <c r="O31" s="71"/>
      <c r="P31" s="71">
        <v>6</v>
      </c>
      <c r="Q31" s="71"/>
      <c r="R31" s="71"/>
      <c r="S31" s="193"/>
      <c r="T31" s="71"/>
      <c r="U31" s="71"/>
      <c r="V31" s="71"/>
      <c r="W31" s="71"/>
      <c r="X31" s="71"/>
      <c r="Y31" s="71"/>
      <c r="Z31" s="71"/>
      <c r="AA31" s="71">
        <v>6</v>
      </c>
      <c r="AB31" s="71">
        <v>7</v>
      </c>
      <c r="AC31" s="71">
        <v>5</v>
      </c>
      <c r="AD31" s="71"/>
      <c r="AE31" s="71"/>
      <c r="AF31" s="71"/>
      <c r="AG31" s="71"/>
      <c r="AH31" s="71"/>
      <c r="AI31" s="71">
        <v>6.5</v>
      </c>
      <c r="AJ31" s="71">
        <v>6</v>
      </c>
      <c r="AK31" s="190"/>
      <c r="AL31" s="71"/>
      <c r="AM31" s="71"/>
      <c r="AN31" s="71">
        <f t="shared" si="1"/>
        <v>0</v>
      </c>
      <c r="AO31" s="71">
        <f t="shared" si="2"/>
        <v>0</v>
      </c>
      <c r="AP31" s="71">
        <f t="shared" si="3"/>
        <v>0</v>
      </c>
      <c r="AQ31" s="71">
        <f t="shared" si="4"/>
        <v>2</v>
      </c>
      <c r="AR31" s="71">
        <f t="shared" si="5"/>
        <v>3</v>
      </c>
      <c r="AS31" s="71">
        <f t="shared" si="6"/>
        <v>3</v>
      </c>
      <c r="AT31" s="76">
        <f t="shared" si="7"/>
        <v>0</v>
      </c>
    </row>
    <row r="32" spans="1:46" ht="15.75">
      <c r="A32">
        <v>26</v>
      </c>
      <c r="B32" s="207" t="s">
        <v>65</v>
      </c>
      <c r="C32" s="71">
        <v>4</v>
      </c>
      <c r="D32" s="218">
        <v>19</v>
      </c>
      <c r="E32" s="213">
        <f t="shared" si="0"/>
        <v>19</v>
      </c>
      <c r="F32" s="190">
        <v>5</v>
      </c>
      <c r="G32" s="71">
        <v>6</v>
      </c>
      <c r="H32" s="71">
        <v>6</v>
      </c>
      <c r="I32" s="71">
        <v>4</v>
      </c>
      <c r="J32" s="71">
        <v>5</v>
      </c>
      <c r="K32" s="71"/>
      <c r="L32" s="71"/>
      <c r="M32" s="71">
        <v>5</v>
      </c>
      <c r="N32" s="71">
        <v>4</v>
      </c>
      <c r="O32" s="71"/>
      <c r="P32" s="71">
        <v>4</v>
      </c>
      <c r="Q32" s="71">
        <v>5</v>
      </c>
      <c r="R32" s="71"/>
      <c r="S32" s="193">
        <v>4</v>
      </c>
      <c r="T32" s="71">
        <v>6</v>
      </c>
      <c r="U32" s="71"/>
      <c r="V32" s="71">
        <v>5</v>
      </c>
      <c r="W32" s="71"/>
      <c r="X32" s="71"/>
      <c r="Y32" s="71"/>
      <c r="Z32" s="71">
        <v>4</v>
      </c>
      <c r="AA32" s="71">
        <v>4</v>
      </c>
      <c r="AB32" s="71">
        <v>6</v>
      </c>
      <c r="AC32" s="71">
        <v>4</v>
      </c>
      <c r="AD32" s="71"/>
      <c r="AE32" s="71"/>
      <c r="AF32" s="71"/>
      <c r="AG32" s="71"/>
      <c r="AH32" s="71"/>
      <c r="AI32" s="71">
        <v>6.5</v>
      </c>
      <c r="AJ32" s="71">
        <v>5</v>
      </c>
      <c r="AK32" s="190">
        <v>4</v>
      </c>
      <c r="AL32" s="71"/>
      <c r="AM32" s="71"/>
      <c r="AN32" s="71">
        <f t="shared" si="1"/>
        <v>0</v>
      </c>
      <c r="AO32" s="71">
        <f t="shared" si="2"/>
        <v>0</v>
      </c>
      <c r="AP32" s="71">
        <f t="shared" si="3"/>
        <v>0</v>
      </c>
      <c r="AQ32" s="71">
        <f t="shared" si="4"/>
        <v>6</v>
      </c>
      <c r="AR32" s="71">
        <f t="shared" si="5"/>
        <v>4</v>
      </c>
      <c r="AS32" s="71">
        <f t="shared" si="6"/>
        <v>1</v>
      </c>
      <c r="AT32" s="76">
        <f t="shared" si="7"/>
        <v>0</v>
      </c>
    </row>
    <row r="33" spans="1:46" ht="15.75">
      <c r="A33">
        <v>27</v>
      </c>
      <c r="B33" s="207" t="s">
        <v>66</v>
      </c>
      <c r="C33" s="71">
        <v>5</v>
      </c>
      <c r="D33" s="218">
        <v>13</v>
      </c>
      <c r="E33" s="213">
        <f t="shared" si="0"/>
        <v>14</v>
      </c>
      <c r="F33" s="190">
        <v>6</v>
      </c>
      <c r="G33" s="71"/>
      <c r="H33" s="71">
        <v>6</v>
      </c>
      <c r="I33" s="71">
        <v>5</v>
      </c>
      <c r="J33" s="71"/>
      <c r="K33" s="71">
        <v>6</v>
      </c>
      <c r="L33" s="71"/>
      <c r="M33" s="71"/>
      <c r="N33" s="71"/>
      <c r="O33" s="71"/>
      <c r="P33" s="71">
        <v>5</v>
      </c>
      <c r="Q33" s="71"/>
      <c r="R33" s="71"/>
      <c r="S33" s="193">
        <v>5</v>
      </c>
      <c r="T33" s="71">
        <v>6</v>
      </c>
      <c r="U33" s="71"/>
      <c r="V33" s="71">
        <v>5</v>
      </c>
      <c r="W33" s="71"/>
      <c r="X33" s="71"/>
      <c r="Y33" s="71"/>
      <c r="Z33" s="71"/>
      <c r="AA33" s="71">
        <v>6</v>
      </c>
      <c r="AB33" s="71">
        <v>6</v>
      </c>
      <c r="AC33" s="71">
        <v>5</v>
      </c>
      <c r="AD33" s="71"/>
      <c r="AE33" s="71"/>
      <c r="AF33" s="71">
        <v>5.5</v>
      </c>
      <c r="AG33" s="71"/>
      <c r="AH33" s="71"/>
      <c r="AI33" s="71"/>
      <c r="AJ33" s="71">
        <v>6</v>
      </c>
      <c r="AK33" s="190">
        <v>5</v>
      </c>
      <c r="AL33" s="71">
        <v>90</v>
      </c>
      <c r="AM33" s="71"/>
      <c r="AN33" s="71">
        <f t="shared" si="1"/>
        <v>0</v>
      </c>
      <c r="AO33" s="71">
        <f t="shared" si="2"/>
        <v>0</v>
      </c>
      <c r="AP33" s="71">
        <f t="shared" si="3"/>
        <v>0</v>
      </c>
      <c r="AQ33" s="71">
        <f t="shared" si="4"/>
        <v>6</v>
      </c>
      <c r="AR33" s="71">
        <f t="shared" si="5"/>
        <v>8</v>
      </c>
      <c r="AS33" s="71">
        <f t="shared" si="6"/>
        <v>0</v>
      </c>
      <c r="AT33" s="76">
        <f t="shared" si="7"/>
        <v>0</v>
      </c>
    </row>
    <row r="34" spans="1:46" ht="15.75">
      <c r="A34">
        <v>28</v>
      </c>
      <c r="B34" s="207" t="s">
        <v>67</v>
      </c>
      <c r="C34" s="191">
        <v>4</v>
      </c>
      <c r="D34" s="217">
        <v>16</v>
      </c>
      <c r="E34" s="213">
        <f t="shared" si="0"/>
        <v>16</v>
      </c>
      <c r="F34" s="190">
        <v>5</v>
      </c>
      <c r="G34" s="71">
        <v>6</v>
      </c>
      <c r="H34" s="71">
        <v>4</v>
      </c>
      <c r="I34" s="71">
        <v>4</v>
      </c>
      <c r="J34" s="71">
        <v>5</v>
      </c>
      <c r="K34" s="71">
        <v>5</v>
      </c>
      <c r="L34" s="71"/>
      <c r="M34" s="71">
        <v>5</v>
      </c>
      <c r="N34" s="71"/>
      <c r="O34" s="71"/>
      <c r="P34" s="71"/>
      <c r="Q34" s="71">
        <v>5</v>
      </c>
      <c r="R34" s="71"/>
      <c r="S34" s="193" t="s">
        <v>247</v>
      </c>
      <c r="T34" s="71">
        <v>7</v>
      </c>
      <c r="U34" s="71"/>
      <c r="V34" s="71">
        <v>4</v>
      </c>
      <c r="W34" s="71"/>
      <c r="X34" s="71"/>
      <c r="Y34" s="71"/>
      <c r="Z34" s="71">
        <v>5</v>
      </c>
      <c r="AA34" s="71">
        <v>4</v>
      </c>
      <c r="AB34" s="71"/>
      <c r="AC34" s="71">
        <v>4</v>
      </c>
      <c r="AD34" s="71"/>
      <c r="AE34" s="71"/>
      <c r="AF34" s="71">
        <v>5.5</v>
      </c>
      <c r="AG34" s="71"/>
      <c r="AH34" s="71"/>
      <c r="AI34" s="71">
        <v>6.5</v>
      </c>
      <c r="AJ34" s="71"/>
      <c r="AK34" s="190">
        <v>4</v>
      </c>
      <c r="AL34" s="71">
        <v>92</v>
      </c>
      <c r="AM34" s="71"/>
      <c r="AN34" s="71">
        <f t="shared" si="1"/>
        <v>0</v>
      </c>
      <c r="AO34" s="71">
        <f t="shared" si="2"/>
        <v>0</v>
      </c>
      <c r="AP34" s="71">
        <f t="shared" si="3"/>
        <v>0</v>
      </c>
      <c r="AQ34" s="71">
        <f t="shared" si="4"/>
        <v>6</v>
      </c>
      <c r="AR34" s="71">
        <f t="shared" si="5"/>
        <v>2</v>
      </c>
      <c r="AS34" s="71">
        <f t="shared" si="6"/>
        <v>2</v>
      </c>
      <c r="AT34" s="76">
        <f t="shared" si="7"/>
        <v>0</v>
      </c>
    </row>
    <row r="35" spans="1:46" ht="15.75">
      <c r="A35">
        <v>29</v>
      </c>
      <c r="B35" s="207" t="s">
        <v>68</v>
      </c>
      <c r="C35" s="71">
        <v>5</v>
      </c>
      <c r="D35" s="218">
        <v>21</v>
      </c>
      <c r="E35" s="213">
        <f t="shared" si="0"/>
        <v>20</v>
      </c>
      <c r="F35" s="190">
        <v>6</v>
      </c>
      <c r="G35" s="71">
        <v>6</v>
      </c>
      <c r="H35" s="71">
        <v>6</v>
      </c>
      <c r="I35" s="71">
        <v>5</v>
      </c>
      <c r="J35" s="71">
        <v>6</v>
      </c>
      <c r="K35" s="71">
        <v>6</v>
      </c>
      <c r="L35" s="71"/>
      <c r="M35" s="71">
        <v>5</v>
      </c>
      <c r="N35" s="71">
        <v>5</v>
      </c>
      <c r="O35" s="71"/>
      <c r="P35" s="71">
        <v>6</v>
      </c>
      <c r="Q35" s="71">
        <v>6</v>
      </c>
      <c r="R35" s="71"/>
      <c r="S35" s="193">
        <v>6</v>
      </c>
      <c r="T35" s="71">
        <v>8</v>
      </c>
      <c r="U35" s="71"/>
      <c r="V35" s="71">
        <v>6</v>
      </c>
      <c r="W35" s="71"/>
      <c r="X35" s="71"/>
      <c r="Y35" s="71"/>
      <c r="Z35" s="71"/>
      <c r="AA35" s="71">
        <v>6</v>
      </c>
      <c r="AB35" s="71">
        <v>7</v>
      </c>
      <c r="AC35" s="71">
        <v>6</v>
      </c>
      <c r="AD35" s="71"/>
      <c r="AE35" s="71"/>
      <c r="AF35" s="71">
        <v>5.5</v>
      </c>
      <c r="AG35" s="71"/>
      <c r="AH35" s="71"/>
      <c r="AI35" s="71">
        <v>6.5</v>
      </c>
      <c r="AJ35" s="71">
        <v>6</v>
      </c>
      <c r="AK35" s="190">
        <v>5</v>
      </c>
      <c r="AL35" s="71">
        <v>84</v>
      </c>
      <c r="AM35" s="71"/>
      <c r="AN35" s="71">
        <f t="shared" si="1"/>
        <v>0</v>
      </c>
      <c r="AO35" s="71">
        <f t="shared" si="2"/>
        <v>0</v>
      </c>
      <c r="AP35" s="71">
        <f t="shared" si="3"/>
        <v>0</v>
      </c>
      <c r="AQ35" s="71">
        <f t="shared" si="4"/>
        <v>4</v>
      </c>
      <c r="AR35" s="71">
        <f t="shared" si="5"/>
        <v>13</v>
      </c>
      <c r="AS35" s="71">
        <f t="shared" si="6"/>
        <v>2</v>
      </c>
      <c r="AT35" s="76">
        <f t="shared" si="7"/>
        <v>1</v>
      </c>
    </row>
    <row r="36" spans="1:46" ht="15.75">
      <c r="A36">
        <v>30</v>
      </c>
      <c r="B36" s="207" t="s">
        <v>69</v>
      </c>
      <c r="C36" s="71">
        <v>4</v>
      </c>
      <c r="D36" s="218">
        <v>21</v>
      </c>
      <c r="E36" s="213">
        <f t="shared" si="0"/>
        <v>20</v>
      </c>
      <c r="F36" s="190">
        <v>5</v>
      </c>
      <c r="G36" s="71">
        <v>6</v>
      </c>
      <c r="H36" s="71">
        <v>5</v>
      </c>
      <c r="I36" s="71">
        <v>4</v>
      </c>
      <c r="J36" s="71">
        <v>5</v>
      </c>
      <c r="K36" s="71">
        <v>4</v>
      </c>
      <c r="L36" s="71"/>
      <c r="M36" s="71">
        <v>5</v>
      </c>
      <c r="N36" s="71">
        <v>4</v>
      </c>
      <c r="O36" s="71"/>
      <c r="P36" s="71">
        <v>4</v>
      </c>
      <c r="Q36" s="71">
        <v>5</v>
      </c>
      <c r="R36" s="71"/>
      <c r="S36" s="193" t="s">
        <v>251</v>
      </c>
      <c r="T36" s="71">
        <v>7</v>
      </c>
      <c r="U36" s="71"/>
      <c r="V36" s="71">
        <v>4</v>
      </c>
      <c r="W36" s="71"/>
      <c r="X36" s="71"/>
      <c r="Y36" s="71"/>
      <c r="Z36" s="71">
        <v>6</v>
      </c>
      <c r="AA36" s="71">
        <v>5</v>
      </c>
      <c r="AB36" s="71">
        <v>6</v>
      </c>
      <c r="AC36" s="71">
        <v>5</v>
      </c>
      <c r="AD36" s="71"/>
      <c r="AE36" s="71"/>
      <c r="AF36" s="71">
        <v>5.5</v>
      </c>
      <c r="AG36" s="71"/>
      <c r="AH36" s="71"/>
      <c r="AI36" s="71">
        <v>6.5</v>
      </c>
      <c r="AJ36" s="71">
        <v>6</v>
      </c>
      <c r="AK36" s="190">
        <v>4</v>
      </c>
      <c r="AL36" s="71">
        <v>89</v>
      </c>
      <c r="AM36" s="71"/>
      <c r="AN36" s="71">
        <f t="shared" si="1"/>
        <v>0</v>
      </c>
      <c r="AO36" s="71">
        <f t="shared" si="2"/>
        <v>0</v>
      </c>
      <c r="AP36" s="71">
        <f t="shared" si="3"/>
        <v>0</v>
      </c>
      <c r="AQ36" s="71">
        <f t="shared" si="4"/>
        <v>7</v>
      </c>
      <c r="AR36" s="71">
        <f t="shared" si="5"/>
        <v>5</v>
      </c>
      <c r="AS36" s="71">
        <f t="shared" si="6"/>
        <v>2</v>
      </c>
      <c r="AT36" s="76">
        <f t="shared" si="7"/>
        <v>0</v>
      </c>
    </row>
    <row r="37" spans="1:46" ht="15.75">
      <c r="A37">
        <v>31</v>
      </c>
      <c r="B37" s="207" t="s">
        <v>70</v>
      </c>
      <c r="C37" s="71">
        <v>5</v>
      </c>
      <c r="D37" s="218">
        <v>3</v>
      </c>
      <c r="E37" s="213">
        <f t="shared" si="0"/>
        <v>2</v>
      </c>
      <c r="F37" s="190"/>
      <c r="G37" s="71">
        <v>6</v>
      </c>
      <c r="H37" s="71"/>
      <c r="I37" s="71"/>
      <c r="J37" s="71"/>
      <c r="K37" s="71"/>
      <c r="L37" s="71"/>
      <c r="M37" s="71"/>
      <c r="N37" s="71"/>
      <c r="O37" s="71"/>
      <c r="P37" s="71"/>
      <c r="Q37" s="71">
        <v>5</v>
      </c>
      <c r="R37" s="71"/>
      <c r="S37" s="193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190"/>
      <c r="AL37" s="71"/>
      <c r="AM37" s="71"/>
      <c r="AN37" s="71">
        <f t="shared" si="1"/>
        <v>0</v>
      </c>
      <c r="AO37" s="71">
        <f t="shared" si="2"/>
        <v>0</v>
      </c>
      <c r="AP37" s="71">
        <f t="shared" si="3"/>
        <v>0</v>
      </c>
      <c r="AQ37" s="71">
        <f t="shared" si="4"/>
        <v>1</v>
      </c>
      <c r="AR37" s="71">
        <f t="shared" si="5"/>
        <v>1</v>
      </c>
      <c r="AS37" s="71">
        <f t="shared" si="6"/>
        <v>0</v>
      </c>
      <c r="AT37" s="76">
        <f t="shared" si="7"/>
        <v>0</v>
      </c>
    </row>
    <row r="38" spans="1:46" ht="15.75">
      <c r="A38">
        <v>32</v>
      </c>
      <c r="B38" s="207" t="s">
        <v>71</v>
      </c>
      <c r="C38" s="71">
        <v>4</v>
      </c>
      <c r="D38" s="218">
        <v>18</v>
      </c>
      <c r="E38" s="213">
        <f t="shared" si="0"/>
        <v>17</v>
      </c>
      <c r="F38" s="190">
        <v>5</v>
      </c>
      <c r="G38" s="71">
        <v>6</v>
      </c>
      <c r="H38" s="71">
        <v>5</v>
      </c>
      <c r="I38" s="71">
        <v>4</v>
      </c>
      <c r="J38" s="71">
        <v>4</v>
      </c>
      <c r="K38" s="71">
        <v>5</v>
      </c>
      <c r="L38" s="71"/>
      <c r="M38" s="71">
        <v>5</v>
      </c>
      <c r="N38" s="71"/>
      <c r="O38" s="71"/>
      <c r="P38" s="71">
        <v>4</v>
      </c>
      <c r="Q38" s="71">
        <v>5</v>
      </c>
      <c r="R38" s="71"/>
      <c r="S38" s="193" t="s">
        <v>246</v>
      </c>
      <c r="T38" s="71"/>
      <c r="U38" s="71"/>
      <c r="V38" s="71"/>
      <c r="W38" s="71"/>
      <c r="X38" s="71"/>
      <c r="Y38" s="71"/>
      <c r="Z38" s="71">
        <v>5</v>
      </c>
      <c r="AA38" s="71">
        <v>5</v>
      </c>
      <c r="AB38" s="71">
        <v>5</v>
      </c>
      <c r="AC38" s="71">
        <v>4</v>
      </c>
      <c r="AD38" s="71"/>
      <c r="AE38" s="71"/>
      <c r="AF38" s="71">
        <v>5.5</v>
      </c>
      <c r="AG38" s="71"/>
      <c r="AH38" s="71"/>
      <c r="AI38" s="71">
        <v>6.5</v>
      </c>
      <c r="AJ38" s="71">
        <v>5</v>
      </c>
      <c r="AK38" s="190">
        <v>4</v>
      </c>
      <c r="AL38" s="71">
        <v>103</v>
      </c>
      <c r="AM38" s="71"/>
      <c r="AN38" s="71">
        <f t="shared" si="1"/>
        <v>0</v>
      </c>
      <c r="AO38" s="71">
        <f t="shared" si="2"/>
        <v>0</v>
      </c>
      <c r="AP38" s="71">
        <f t="shared" si="3"/>
        <v>0</v>
      </c>
      <c r="AQ38" s="71">
        <f t="shared" si="4"/>
        <v>9</v>
      </c>
      <c r="AR38" s="71">
        <f t="shared" si="5"/>
        <v>2</v>
      </c>
      <c r="AS38" s="71">
        <f t="shared" si="6"/>
        <v>1</v>
      </c>
      <c r="AT38" s="76">
        <f t="shared" si="7"/>
        <v>0</v>
      </c>
    </row>
    <row r="39" spans="1:46" ht="15.75">
      <c r="A39">
        <v>33</v>
      </c>
      <c r="B39" s="207" t="s">
        <v>72</v>
      </c>
      <c r="C39" s="71">
        <v>4</v>
      </c>
      <c r="D39" s="218">
        <v>21</v>
      </c>
      <c r="E39" s="213">
        <f t="shared" si="0"/>
        <v>20</v>
      </c>
      <c r="F39" s="190">
        <v>5</v>
      </c>
      <c r="G39" s="71">
        <v>6</v>
      </c>
      <c r="H39" s="71">
        <v>6</v>
      </c>
      <c r="I39" s="71">
        <v>4</v>
      </c>
      <c r="J39" s="71">
        <v>5</v>
      </c>
      <c r="K39" s="71">
        <v>5</v>
      </c>
      <c r="L39" s="71"/>
      <c r="M39" s="71">
        <v>5</v>
      </c>
      <c r="N39" s="71">
        <v>5</v>
      </c>
      <c r="O39" s="71"/>
      <c r="P39" s="71">
        <v>6</v>
      </c>
      <c r="Q39" s="71">
        <v>5</v>
      </c>
      <c r="R39" s="71"/>
      <c r="S39" s="193" t="s">
        <v>252</v>
      </c>
      <c r="T39" s="71">
        <v>7</v>
      </c>
      <c r="U39" s="71"/>
      <c r="V39" s="71">
        <v>5</v>
      </c>
      <c r="W39" s="71"/>
      <c r="X39" s="71"/>
      <c r="Y39" s="71"/>
      <c r="Z39" s="71">
        <v>6</v>
      </c>
      <c r="AA39" s="71">
        <v>5</v>
      </c>
      <c r="AB39" s="71">
        <v>7</v>
      </c>
      <c r="AC39" s="71">
        <v>5</v>
      </c>
      <c r="AD39" s="71"/>
      <c r="AE39" s="71"/>
      <c r="AF39" s="71">
        <v>5.5</v>
      </c>
      <c r="AG39" s="71"/>
      <c r="AH39" s="71"/>
      <c r="AI39" s="71">
        <v>6.5</v>
      </c>
      <c r="AJ39" s="71">
        <v>5</v>
      </c>
      <c r="AK39" s="190">
        <v>4</v>
      </c>
      <c r="AL39" s="71">
        <v>84</v>
      </c>
      <c r="AM39" s="71"/>
      <c r="AN39" s="71">
        <f t="shared" si="1"/>
        <v>0</v>
      </c>
      <c r="AO39" s="71">
        <f t="shared" si="2"/>
        <v>0</v>
      </c>
      <c r="AP39" s="71">
        <f t="shared" si="3"/>
        <v>0</v>
      </c>
      <c r="AQ39" s="71">
        <f t="shared" si="4"/>
        <v>10</v>
      </c>
      <c r="AR39" s="71">
        <f t="shared" si="5"/>
        <v>5</v>
      </c>
      <c r="AS39" s="71">
        <f t="shared" si="6"/>
        <v>3</v>
      </c>
      <c r="AT39" s="76">
        <f t="shared" si="7"/>
        <v>0</v>
      </c>
    </row>
    <row r="40" spans="1:46" ht="15.75">
      <c r="A40">
        <v>34</v>
      </c>
      <c r="B40" s="208" t="s">
        <v>73</v>
      </c>
      <c r="C40" s="71">
        <v>4</v>
      </c>
      <c r="D40" s="218">
        <v>20</v>
      </c>
      <c r="E40" s="213">
        <f t="shared" si="0"/>
        <v>20</v>
      </c>
      <c r="F40" s="190">
        <v>4</v>
      </c>
      <c r="G40" s="71">
        <v>6</v>
      </c>
      <c r="H40" s="71">
        <v>4</v>
      </c>
      <c r="I40" s="71">
        <v>4</v>
      </c>
      <c r="J40" s="71">
        <v>5</v>
      </c>
      <c r="K40" s="71">
        <v>4</v>
      </c>
      <c r="L40" s="71"/>
      <c r="M40" s="71">
        <v>5</v>
      </c>
      <c r="N40" s="71"/>
      <c r="O40" s="71"/>
      <c r="P40" s="71">
        <v>4</v>
      </c>
      <c r="Q40" s="71">
        <v>5</v>
      </c>
      <c r="R40" s="71"/>
      <c r="S40" s="193">
        <v>4</v>
      </c>
      <c r="T40" s="71">
        <v>6</v>
      </c>
      <c r="U40" s="71"/>
      <c r="V40" s="71">
        <v>4</v>
      </c>
      <c r="W40" s="71"/>
      <c r="X40" s="71"/>
      <c r="Y40" s="71"/>
      <c r="Z40" s="71">
        <v>4</v>
      </c>
      <c r="AA40" s="71">
        <v>5</v>
      </c>
      <c r="AB40" s="71">
        <v>5</v>
      </c>
      <c r="AC40" s="71">
        <v>4</v>
      </c>
      <c r="AD40" s="71"/>
      <c r="AE40" s="71"/>
      <c r="AF40" s="71">
        <v>5.5</v>
      </c>
      <c r="AG40" s="71"/>
      <c r="AH40" s="71"/>
      <c r="AI40" s="71">
        <v>6.5</v>
      </c>
      <c r="AJ40" s="71">
        <v>5</v>
      </c>
      <c r="AK40" s="190">
        <v>4</v>
      </c>
      <c r="AL40" s="71">
        <v>102</v>
      </c>
      <c r="AM40" s="71"/>
      <c r="AN40" s="71">
        <f t="shared" si="1"/>
        <v>0</v>
      </c>
      <c r="AO40" s="71">
        <f t="shared" si="2"/>
        <v>0</v>
      </c>
      <c r="AP40" s="71">
        <f t="shared" si="3"/>
        <v>0</v>
      </c>
      <c r="AQ40" s="71">
        <f t="shared" si="4"/>
        <v>6</v>
      </c>
      <c r="AR40" s="71">
        <f t="shared" si="5"/>
        <v>3</v>
      </c>
      <c r="AS40" s="71">
        <f t="shared" si="6"/>
        <v>1</v>
      </c>
      <c r="AT40" s="76">
        <f t="shared" si="7"/>
        <v>0</v>
      </c>
    </row>
    <row r="41" spans="1:46" ht="15.75">
      <c r="A41">
        <v>35</v>
      </c>
      <c r="B41" s="207" t="s">
        <v>74</v>
      </c>
      <c r="C41" s="71">
        <v>3</v>
      </c>
      <c r="D41" s="218">
        <v>21</v>
      </c>
      <c r="E41" s="213">
        <f t="shared" si="0"/>
        <v>21</v>
      </c>
      <c r="F41" s="190">
        <v>4.5</v>
      </c>
      <c r="G41" s="71">
        <v>6</v>
      </c>
      <c r="H41" s="71">
        <v>4</v>
      </c>
      <c r="I41" s="71">
        <v>4</v>
      </c>
      <c r="J41" s="71">
        <v>4</v>
      </c>
      <c r="K41" s="71">
        <v>4</v>
      </c>
      <c r="L41" s="71"/>
      <c r="M41" s="71">
        <v>5</v>
      </c>
      <c r="N41" s="71">
        <v>4</v>
      </c>
      <c r="O41" s="71"/>
      <c r="P41" s="71">
        <v>6</v>
      </c>
      <c r="Q41" s="71">
        <v>5</v>
      </c>
      <c r="R41" s="71"/>
      <c r="S41" s="193">
        <v>4</v>
      </c>
      <c r="T41" s="71">
        <v>6</v>
      </c>
      <c r="U41" s="71"/>
      <c r="V41" s="71">
        <v>4</v>
      </c>
      <c r="W41" s="71"/>
      <c r="X41" s="71"/>
      <c r="Y41" s="71"/>
      <c r="Z41" s="71">
        <v>5</v>
      </c>
      <c r="AA41" s="71">
        <v>4</v>
      </c>
      <c r="AB41" s="71">
        <v>5</v>
      </c>
      <c r="AC41" s="71">
        <v>5</v>
      </c>
      <c r="AD41" s="71"/>
      <c r="AE41" s="71"/>
      <c r="AF41" s="71">
        <v>5.5</v>
      </c>
      <c r="AG41" s="71"/>
      <c r="AH41" s="71"/>
      <c r="AI41" s="71">
        <v>6.5</v>
      </c>
      <c r="AJ41" s="71">
        <v>5</v>
      </c>
      <c r="AK41" s="190">
        <v>3</v>
      </c>
      <c r="AL41" s="71">
        <v>85</v>
      </c>
      <c r="AM41" s="71"/>
      <c r="AN41" s="71">
        <f t="shared" si="1"/>
        <v>0</v>
      </c>
      <c r="AO41" s="71">
        <f t="shared" si="2"/>
        <v>1</v>
      </c>
      <c r="AP41" s="71">
        <f t="shared" si="3"/>
        <v>0</v>
      </c>
      <c r="AQ41" s="71">
        <f t="shared" si="4"/>
        <v>7</v>
      </c>
      <c r="AR41" s="71">
        <f t="shared" si="5"/>
        <v>4</v>
      </c>
      <c r="AS41" s="71">
        <f t="shared" si="6"/>
        <v>1</v>
      </c>
      <c r="AT41" s="76">
        <f t="shared" si="7"/>
        <v>0</v>
      </c>
    </row>
    <row r="42" spans="1:46" ht="15.75">
      <c r="A42">
        <v>36</v>
      </c>
      <c r="B42" s="207" t="s">
        <v>75</v>
      </c>
      <c r="C42" s="71">
        <v>5</v>
      </c>
      <c r="D42" s="218">
        <v>21</v>
      </c>
      <c r="E42" s="213">
        <f t="shared" si="0"/>
        <v>21</v>
      </c>
      <c r="F42" s="190">
        <v>6</v>
      </c>
      <c r="G42" s="71">
        <v>6</v>
      </c>
      <c r="H42" s="71">
        <v>6</v>
      </c>
      <c r="I42" s="71">
        <v>5</v>
      </c>
      <c r="J42" s="71">
        <v>5</v>
      </c>
      <c r="K42" s="71">
        <v>6</v>
      </c>
      <c r="L42" s="71"/>
      <c r="M42" s="71">
        <v>5</v>
      </c>
      <c r="N42" s="71">
        <v>5</v>
      </c>
      <c r="O42" s="71"/>
      <c r="P42" s="71">
        <v>6</v>
      </c>
      <c r="Q42" s="71">
        <v>6</v>
      </c>
      <c r="R42" s="71"/>
      <c r="S42" s="193">
        <v>6</v>
      </c>
      <c r="T42" s="71">
        <v>8</v>
      </c>
      <c r="U42" s="71"/>
      <c r="V42" s="71">
        <v>5</v>
      </c>
      <c r="W42" s="71"/>
      <c r="X42" s="71"/>
      <c r="Y42" s="71"/>
      <c r="Z42" s="71">
        <v>6</v>
      </c>
      <c r="AA42" s="71">
        <v>5</v>
      </c>
      <c r="AB42" s="71">
        <v>7</v>
      </c>
      <c r="AC42" s="71">
        <v>5</v>
      </c>
      <c r="AD42" s="71"/>
      <c r="AE42" s="71"/>
      <c r="AF42" s="71">
        <v>5.5</v>
      </c>
      <c r="AG42" s="71"/>
      <c r="AH42" s="71"/>
      <c r="AI42" s="71">
        <v>6.5</v>
      </c>
      <c r="AJ42" s="71">
        <v>6</v>
      </c>
      <c r="AK42" s="190">
        <v>5</v>
      </c>
      <c r="AL42" s="71">
        <v>88</v>
      </c>
      <c r="AM42" s="71"/>
      <c r="AN42" s="71">
        <f t="shared" si="1"/>
        <v>0</v>
      </c>
      <c r="AO42" s="71">
        <f t="shared" si="2"/>
        <v>0</v>
      </c>
      <c r="AP42" s="71">
        <f t="shared" si="3"/>
        <v>0</v>
      </c>
      <c r="AQ42" s="71">
        <f t="shared" si="4"/>
        <v>8</v>
      </c>
      <c r="AR42" s="71">
        <f t="shared" si="5"/>
        <v>10</v>
      </c>
      <c r="AS42" s="71">
        <f t="shared" si="6"/>
        <v>2</v>
      </c>
      <c r="AT42" s="76">
        <f t="shared" si="7"/>
        <v>1</v>
      </c>
    </row>
    <row r="43" spans="1:46" ht="15.75">
      <c r="A43">
        <v>37</v>
      </c>
      <c r="B43" s="207" t="s">
        <v>76</v>
      </c>
      <c r="C43" s="71">
        <v>3</v>
      </c>
      <c r="D43" s="218">
        <v>21</v>
      </c>
      <c r="E43" s="213">
        <f t="shared" si="0"/>
        <v>21</v>
      </c>
      <c r="F43" s="190">
        <v>5</v>
      </c>
      <c r="G43" s="71">
        <v>6</v>
      </c>
      <c r="H43" s="71">
        <v>5</v>
      </c>
      <c r="I43" s="71">
        <v>4</v>
      </c>
      <c r="J43" s="71">
        <v>5</v>
      </c>
      <c r="K43" s="71">
        <v>5</v>
      </c>
      <c r="L43" s="71"/>
      <c r="M43" s="71">
        <v>5</v>
      </c>
      <c r="N43" s="71">
        <v>4</v>
      </c>
      <c r="O43" s="71"/>
      <c r="P43" s="71">
        <v>6</v>
      </c>
      <c r="Q43" s="71">
        <v>5</v>
      </c>
      <c r="R43" s="71"/>
      <c r="S43" s="193">
        <v>5</v>
      </c>
      <c r="T43" s="71">
        <v>8</v>
      </c>
      <c r="U43" s="71"/>
      <c r="V43" s="71">
        <v>4</v>
      </c>
      <c r="W43" s="71"/>
      <c r="X43" s="71"/>
      <c r="Y43" s="71"/>
      <c r="Z43" s="71">
        <v>5</v>
      </c>
      <c r="AA43" s="71">
        <v>5</v>
      </c>
      <c r="AB43" s="71">
        <v>6</v>
      </c>
      <c r="AC43" s="71">
        <v>4</v>
      </c>
      <c r="AD43" s="71"/>
      <c r="AE43" s="71"/>
      <c r="AF43" s="71">
        <v>5.5</v>
      </c>
      <c r="AG43" s="71"/>
      <c r="AH43" s="71"/>
      <c r="AI43" s="71">
        <v>6.5</v>
      </c>
      <c r="AJ43" s="71">
        <v>5</v>
      </c>
      <c r="AK43" s="190">
        <v>3</v>
      </c>
      <c r="AL43" s="71">
        <v>86</v>
      </c>
      <c r="AM43" s="71"/>
      <c r="AN43" s="71">
        <f t="shared" si="1"/>
        <v>0</v>
      </c>
      <c r="AO43" s="71">
        <f t="shared" si="2"/>
        <v>1</v>
      </c>
      <c r="AP43" s="71">
        <f t="shared" si="3"/>
        <v>0</v>
      </c>
      <c r="AQ43" s="71">
        <f t="shared" si="4"/>
        <v>10</v>
      </c>
      <c r="AR43" s="71">
        <f t="shared" si="5"/>
        <v>4</v>
      </c>
      <c r="AS43" s="71">
        <f t="shared" si="6"/>
        <v>1</v>
      </c>
      <c r="AT43" s="76">
        <f t="shared" si="7"/>
        <v>1</v>
      </c>
    </row>
    <row r="44" spans="1:46" ht="15.75">
      <c r="A44">
        <v>38</v>
      </c>
      <c r="B44" s="207" t="s">
        <v>77</v>
      </c>
      <c r="C44" s="71">
        <v>5</v>
      </c>
      <c r="D44" s="218">
        <v>17</v>
      </c>
      <c r="E44" s="213">
        <f t="shared" si="0"/>
        <v>18</v>
      </c>
      <c r="F44" s="190">
        <v>6</v>
      </c>
      <c r="G44" s="71">
        <v>6</v>
      </c>
      <c r="H44" s="71"/>
      <c r="I44" s="71">
        <v>5</v>
      </c>
      <c r="J44" s="71">
        <v>5</v>
      </c>
      <c r="K44" s="71">
        <v>7</v>
      </c>
      <c r="L44" s="71"/>
      <c r="M44" s="71"/>
      <c r="N44" s="71">
        <v>5</v>
      </c>
      <c r="O44" s="71"/>
      <c r="P44" s="71">
        <v>6</v>
      </c>
      <c r="Q44" s="71">
        <v>6</v>
      </c>
      <c r="R44" s="71"/>
      <c r="S44" s="193">
        <v>6</v>
      </c>
      <c r="T44" s="71">
        <v>8</v>
      </c>
      <c r="U44" s="71"/>
      <c r="V44" s="71">
        <v>5</v>
      </c>
      <c r="W44" s="71"/>
      <c r="X44" s="71"/>
      <c r="Y44" s="71"/>
      <c r="Z44" s="71"/>
      <c r="AA44" s="71">
        <v>6</v>
      </c>
      <c r="AB44" s="71">
        <v>6</v>
      </c>
      <c r="AC44" s="71">
        <v>5</v>
      </c>
      <c r="AD44" s="71"/>
      <c r="AE44" s="71"/>
      <c r="AF44" s="71">
        <v>5.5</v>
      </c>
      <c r="AG44" s="71"/>
      <c r="AH44" s="71"/>
      <c r="AI44" s="71">
        <v>6.5</v>
      </c>
      <c r="AJ44" s="71">
        <v>6</v>
      </c>
      <c r="AK44" s="190">
        <v>5</v>
      </c>
      <c r="AL44" s="71">
        <v>94</v>
      </c>
      <c r="AM44" s="71"/>
      <c r="AN44" s="71">
        <f t="shared" si="1"/>
        <v>0</v>
      </c>
      <c r="AO44" s="71">
        <f t="shared" si="2"/>
        <v>0</v>
      </c>
      <c r="AP44" s="71">
        <f t="shared" si="3"/>
        <v>0</v>
      </c>
      <c r="AQ44" s="71">
        <f t="shared" si="4"/>
        <v>6</v>
      </c>
      <c r="AR44" s="71">
        <f t="shared" si="5"/>
        <v>9</v>
      </c>
      <c r="AS44" s="71">
        <f t="shared" si="6"/>
        <v>2</v>
      </c>
      <c r="AT44" s="76">
        <f t="shared" si="7"/>
        <v>1</v>
      </c>
    </row>
    <row r="45" spans="1:46" ht="15.75">
      <c r="A45">
        <v>39</v>
      </c>
      <c r="B45" s="207" t="s">
        <v>78</v>
      </c>
      <c r="C45" s="71">
        <v>4</v>
      </c>
      <c r="D45" s="218">
        <v>21</v>
      </c>
      <c r="E45" s="213">
        <f t="shared" si="0"/>
        <v>20</v>
      </c>
      <c r="F45" s="190">
        <v>5</v>
      </c>
      <c r="G45" s="71">
        <v>6</v>
      </c>
      <c r="H45" s="71">
        <v>5</v>
      </c>
      <c r="I45" s="71">
        <v>4</v>
      </c>
      <c r="J45" s="71">
        <v>5</v>
      </c>
      <c r="K45" s="71">
        <v>4</v>
      </c>
      <c r="L45" s="71"/>
      <c r="M45" s="71">
        <v>5</v>
      </c>
      <c r="N45" s="71">
        <v>4</v>
      </c>
      <c r="O45" s="71"/>
      <c r="P45" s="71">
        <v>5</v>
      </c>
      <c r="Q45" s="71">
        <v>5</v>
      </c>
      <c r="R45" s="71"/>
      <c r="S45" s="193" t="s">
        <v>253</v>
      </c>
      <c r="T45" s="71">
        <v>7</v>
      </c>
      <c r="U45" s="71"/>
      <c r="V45" s="71">
        <v>4</v>
      </c>
      <c r="W45" s="71"/>
      <c r="X45" s="71"/>
      <c r="Y45" s="71"/>
      <c r="Z45" s="71">
        <v>5</v>
      </c>
      <c r="AA45" s="71">
        <v>5</v>
      </c>
      <c r="AB45" s="71">
        <v>6</v>
      </c>
      <c r="AC45" s="71">
        <v>5</v>
      </c>
      <c r="AD45" s="71"/>
      <c r="AE45" s="71"/>
      <c r="AF45" s="71">
        <v>5.5</v>
      </c>
      <c r="AG45" s="71"/>
      <c r="AH45" s="71"/>
      <c r="AI45" s="71">
        <v>6.5</v>
      </c>
      <c r="AJ45" s="71">
        <v>5</v>
      </c>
      <c r="AK45" s="190">
        <v>4</v>
      </c>
      <c r="AL45" s="71">
        <v>86</v>
      </c>
      <c r="AM45" s="71"/>
      <c r="AN45" s="71">
        <f t="shared" si="1"/>
        <v>0</v>
      </c>
      <c r="AO45" s="71">
        <f t="shared" si="2"/>
        <v>0</v>
      </c>
      <c r="AP45" s="71">
        <f t="shared" si="3"/>
        <v>0</v>
      </c>
      <c r="AQ45" s="71">
        <f t="shared" si="4"/>
        <v>10</v>
      </c>
      <c r="AR45" s="71">
        <f t="shared" si="5"/>
        <v>3</v>
      </c>
      <c r="AS45" s="71">
        <f t="shared" si="6"/>
        <v>2</v>
      </c>
      <c r="AT45" s="76">
        <f t="shared" si="7"/>
        <v>0</v>
      </c>
    </row>
    <row r="46" spans="1:46" ht="15.75">
      <c r="A46">
        <v>40</v>
      </c>
      <c r="B46" s="207" t="s">
        <v>79</v>
      </c>
      <c r="C46" s="71">
        <v>4</v>
      </c>
      <c r="D46" s="218">
        <v>20</v>
      </c>
      <c r="E46" s="213">
        <f t="shared" si="0"/>
        <v>21</v>
      </c>
      <c r="F46" s="190">
        <v>5</v>
      </c>
      <c r="G46" s="71">
        <v>6</v>
      </c>
      <c r="H46" s="71">
        <v>5</v>
      </c>
      <c r="I46" s="71">
        <v>4</v>
      </c>
      <c r="J46" s="71">
        <v>5</v>
      </c>
      <c r="K46" s="71">
        <v>5</v>
      </c>
      <c r="L46" s="71"/>
      <c r="M46" s="71">
        <v>5</v>
      </c>
      <c r="N46" s="71">
        <v>4</v>
      </c>
      <c r="O46" s="71"/>
      <c r="P46" s="71">
        <v>5</v>
      </c>
      <c r="Q46" s="71">
        <v>6</v>
      </c>
      <c r="R46" s="71"/>
      <c r="S46" s="193">
        <v>5</v>
      </c>
      <c r="T46" s="71">
        <v>7</v>
      </c>
      <c r="U46" s="71"/>
      <c r="V46" s="71">
        <v>4</v>
      </c>
      <c r="W46" s="71"/>
      <c r="X46" s="71"/>
      <c r="Y46" s="71"/>
      <c r="Z46" s="71">
        <v>5</v>
      </c>
      <c r="AA46" s="71">
        <v>5</v>
      </c>
      <c r="AB46" s="71">
        <v>6</v>
      </c>
      <c r="AC46" s="71">
        <v>5</v>
      </c>
      <c r="AD46" s="71"/>
      <c r="AE46" s="71"/>
      <c r="AF46" s="71">
        <v>5.5</v>
      </c>
      <c r="AG46" s="71"/>
      <c r="AH46" s="71"/>
      <c r="AI46" s="71">
        <v>6.5</v>
      </c>
      <c r="AJ46" s="71">
        <v>5</v>
      </c>
      <c r="AK46" s="190">
        <v>4</v>
      </c>
      <c r="AL46" s="71">
        <v>88</v>
      </c>
      <c r="AM46" s="71"/>
      <c r="AN46" s="71">
        <f t="shared" si="1"/>
        <v>0</v>
      </c>
      <c r="AO46" s="71">
        <f t="shared" si="2"/>
        <v>0</v>
      </c>
      <c r="AP46" s="71">
        <f t="shared" si="3"/>
        <v>0</v>
      </c>
      <c r="AQ46" s="71">
        <f t="shared" si="4"/>
        <v>11</v>
      </c>
      <c r="AR46" s="71">
        <f t="shared" si="5"/>
        <v>4</v>
      </c>
      <c r="AS46" s="71">
        <f t="shared" si="6"/>
        <v>2</v>
      </c>
      <c r="AT46" s="76">
        <f t="shared" si="7"/>
        <v>0</v>
      </c>
    </row>
    <row r="47" spans="1:46" ht="15.75">
      <c r="A47">
        <v>41</v>
      </c>
      <c r="B47" s="207" t="s">
        <v>80</v>
      </c>
      <c r="C47" s="71">
        <v>4</v>
      </c>
      <c r="D47" s="218">
        <v>15</v>
      </c>
      <c r="E47" s="213">
        <f t="shared" si="0"/>
        <v>14</v>
      </c>
      <c r="F47" s="190"/>
      <c r="G47" s="71">
        <v>6</v>
      </c>
      <c r="H47" s="71">
        <v>4</v>
      </c>
      <c r="I47" s="71">
        <v>5</v>
      </c>
      <c r="J47" s="71">
        <v>4</v>
      </c>
      <c r="K47" s="71"/>
      <c r="L47" s="71"/>
      <c r="M47" s="71">
        <v>5</v>
      </c>
      <c r="N47" s="71"/>
      <c r="O47" s="71"/>
      <c r="P47" s="71"/>
      <c r="Q47" s="71">
        <v>5</v>
      </c>
      <c r="R47" s="71"/>
      <c r="S47" s="193" t="s">
        <v>254</v>
      </c>
      <c r="T47" s="71">
        <v>6</v>
      </c>
      <c r="U47" s="71"/>
      <c r="V47" s="71"/>
      <c r="W47" s="71"/>
      <c r="X47" s="71"/>
      <c r="Y47" s="71"/>
      <c r="Z47" s="71"/>
      <c r="AA47" s="71">
        <v>4</v>
      </c>
      <c r="AB47" s="71">
        <v>5</v>
      </c>
      <c r="AC47" s="71">
        <v>4</v>
      </c>
      <c r="AD47" s="71"/>
      <c r="AE47" s="71"/>
      <c r="AF47" s="71">
        <v>5.5</v>
      </c>
      <c r="AG47" s="71"/>
      <c r="AH47" s="71"/>
      <c r="AI47" s="71">
        <v>6.5</v>
      </c>
      <c r="AJ47" s="71">
        <v>6</v>
      </c>
      <c r="AK47" s="190">
        <v>4</v>
      </c>
      <c r="AL47" s="71">
        <v>102</v>
      </c>
      <c r="AM47" s="71"/>
      <c r="AN47" s="71">
        <f t="shared" si="1"/>
        <v>0</v>
      </c>
      <c r="AO47" s="71">
        <f t="shared" si="2"/>
        <v>0</v>
      </c>
      <c r="AP47" s="71">
        <f t="shared" si="3"/>
        <v>0</v>
      </c>
      <c r="AQ47" s="71">
        <f t="shared" si="4"/>
        <v>4</v>
      </c>
      <c r="AR47" s="71">
        <f t="shared" si="5"/>
        <v>4</v>
      </c>
      <c r="AS47" s="71">
        <f t="shared" si="6"/>
        <v>1</v>
      </c>
      <c r="AT47" s="76">
        <f t="shared" si="7"/>
        <v>0</v>
      </c>
    </row>
    <row r="48" spans="1:46" ht="15.75">
      <c r="A48">
        <v>42</v>
      </c>
      <c r="B48" s="207" t="s">
        <v>81</v>
      </c>
      <c r="C48" s="71">
        <v>3</v>
      </c>
      <c r="D48" s="218">
        <v>18</v>
      </c>
      <c r="E48" s="213">
        <f t="shared" si="0"/>
        <v>17</v>
      </c>
      <c r="F48" s="190">
        <v>5</v>
      </c>
      <c r="G48" s="71">
        <v>6</v>
      </c>
      <c r="H48" s="71">
        <v>5</v>
      </c>
      <c r="I48" s="71">
        <v>4</v>
      </c>
      <c r="J48" s="71">
        <v>4.3</v>
      </c>
      <c r="K48" s="71">
        <v>4</v>
      </c>
      <c r="L48" s="71"/>
      <c r="M48" s="71"/>
      <c r="N48" s="71">
        <v>4</v>
      </c>
      <c r="O48" s="71"/>
      <c r="P48" s="71">
        <v>4</v>
      </c>
      <c r="Q48" s="71">
        <v>5</v>
      </c>
      <c r="R48" s="71"/>
      <c r="S48" s="193" t="s">
        <v>253</v>
      </c>
      <c r="T48" s="71"/>
      <c r="U48" s="71"/>
      <c r="V48" s="71">
        <v>4</v>
      </c>
      <c r="W48" s="71"/>
      <c r="X48" s="71"/>
      <c r="Y48" s="71"/>
      <c r="Z48" s="71">
        <v>4</v>
      </c>
      <c r="AA48" s="71">
        <v>5</v>
      </c>
      <c r="AB48" s="71">
        <v>6</v>
      </c>
      <c r="AC48" s="71">
        <v>4</v>
      </c>
      <c r="AD48" s="71"/>
      <c r="AE48" s="71"/>
      <c r="AF48" s="71">
        <v>5.5</v>
      </c>
      <c r="AG48" s="71"/>
      <c r="AH48" s="71"/>
      <c r="AI48" s="71">
        <v>6.5</v>
      </c>
      <c r="AJ48" s="71">
        <v>5</v>
      </c>
      <c r="AK48" s="190"/>
      <c r="AL48" s="71">
        <v>97</v>
      </c>
      <c r="AM48" s="71"/>
      <c r="AN48" s="71">
        <f t="shared" si="1"/>
        <v>0</v>
      </c>
      <c r="AO48" s="71">
        <f t="shared" si="2"/>
        <v>0</v>
      </c>
      <c r="AP48" s="71">
        <f t="shared" si="3"/>
        <v>0</v>
      </c>
      <c r="AQ48" s="71">
        <f t="shared" si="4"/>
        <v>5</v>
      </c>
      <c r="AR48" s="71">
        <f t="shared" si="5"/>
        <v>3</v>
      </c>
      <c r="AS48" s="71">
        <f t="shared" si="6"/>
        <v>1</v>
      </c>
      <c r="AT48" s="76">
        <f t="shared" si="7"/>
        <v>0</v>
      </c>
    </row>
    <row r="49" spans="1:46" ht="15.75">
      <c r="A49">
        <v>43</v>
      </c>
      <c r="B49" s="207" t="s">
        <v>82</v>
      </c>
      <c r="C49" s="71">
        <v>5</v>
      </c>
      <c r="D49" s="218">
        <v>21</v>
      </c>
      <c r="E49" s="213">
        <f t="shared" si="0"/>
        <v>20</v>
      </c>
      <c r="F49" s="190">
        <v>6</v>
      </c>
      <c r="G49" s="71">
        <v>6</v>
      </c>
      <c r="H49" s="71">
        <v>6</v>
      </c>
      <c r="I49" s="71">
        <v>5</v>
      </c>
      <c r="J49" s="71">
        <v>5</v>
      </c>
      <c r="K49" s="71">
        <v>6</v>
      </c>
      <c r="L49" s="71"/>
      <c r="M49" s="71">
        <v>6</v>
      </c>
      <c r="N49" s="71">
        <v>5</v>
      </c>
      <c r="O49" s="71"/>
      <c r="P49" s="71">
        <v>6</v>
      </c>
      <c r="Q49" s="71">
        <v>6</v>
      </c>
      <c r="R49" s="71"/>
      <c r="S49" s="193" t="s">
        <v>248</v>
      </c>
      <c r="T49" s="71">
        <v>8</v>
      </c>
      <c r="U49" s="71"/>
      <c r="V49" s="71">
        <v>5</v>
      </c>
      <c r="W49" s="71"/>
      <c r="X49" s="71"/>
      <c r="Y49" s="71"/>
      <c r="Z49" s="71">
        <v>6</v>
      </c>
      <c r="AA49" s="71">
        <v>6</v>
      </c>
      <c r="AB49" s="71">
        <v>7</v>
      </c>
      <c r="AC49" s="71">
        <v>5</v>
      </c>
      <c r="AD49" s="71"/>
      <c r="AE49" s="71"/>
      <c r="AF49" s="71">
        <v>5.5</v>
      </c>
      <c r="AG49" s="71"/>
      <c r="AH49" s="71"/>
      <c r="AI49" s="71">
        <v>6.5</v>
      </c>
      <c r="AJ49" s="71">
        <v>6</v>
      </c>
      <c r="AK49" s="190">
        <v>5</v>
      </c>
      <c r="AL49" s="71">
        <v>91</v>
      </c>
      <c r="AM49" s="71"/>
      <c r="AN49" s="71">
        <f t="shared" si="1"/>
        <v>0</v>
      </c>
      <c r="AO49" s="71">
        <f t="shared" si="2"/>
        <v>0</v>
      </c>
      <c r="AP49" s="71">
        <f t="shared" si="3"/>
        <v>0</v>
      </c>
      <c r="AQ49" s="71">
        <f t="shared" si="4"/>
        <v>6</v>
      </c>
      <c r="AR49" s="71">
        <f t="shared" si="5"/>
        <v>11</v>
      </c>
      <c r="AS49" s="71">
        <f t="shared" si="6"/>
        <v>2</v>
      </c>
      <c r="AT49" s="76">
        <f t="shared" si="7"/>
        <v>1</v>
      </c>
    </row>
    <row r="50" spans="1:46" ht="15.75">
      <c r="A50">
        <v>44</v>
      </c>
      <c r="B50" s="207" t="s">
        <v>83</v>
      </c>
      <c r="C50" s="71">
        <v>4</v>
      </c>
      <c r="D50" s="218">
        <v>21</v>
      </c>
      <c r="E50" s="213">
        <f t="shared" si="0"/>
        <v>20</v>
      </c>
      <c r="F50" s="190">
        <v>5</v>
      </c>
      <c r="G50" s="71">
        <v>6</v>
      </c>
      <c r="H50" s="71">
        <v>5</v>
      </c>
      <c r="I50" s="71">
        <v>4</v>
      </c>
      <c r="J50" s="71">
        <v>5</v>
      </c>
      <c r="K50" s="71">
        <v>5</v>
      </c>
      <c r="L50" s="71"/>
      <c r="M50" s="71">
        <v>5</v>
      </c>
      <c r="N50" s="71">
        <v>4</v>
      </c>
      <c r="O50" s="71"/>
      <c r="P50" s="71">
        <v>5</v>
      </c>
      <c r="Q50" s="71">
        <v>5</v>
      </c>
      <c r="R50" s="71"/>
      <c r="S50" s="193" t="s">
        <v>249</v>
      </c>
      <c r="T50" s="71">
        <v>7</v>
      </c>
      <c r="U50" s="71"/>
      <c r="V50" s="71">
        <v>4</v>
      </c>
      <c r="W50" s="71"/>
      <c r="X50" s="71"/>
      <c r="Y50" s="71"/>
      <c r="Z50" s="71">
        <v>4.5</v>
      </c>
      <c r="AA50" s="71">
        <v>5</v>
      </c>
      <c r="AB50" s="71">
        <v>6</v>
      </c>
      <c r="AC50" s="71">
        <v>5</v>
      </c>
      <c r="AD50" s="71"/>
      <c r="AE50" s="71"/>
      <c r="AF50" s="71">
        <v>5.5</v>
      </c>
      <c r="AG50" s="71"/>
      <c r="AH50" s="71"/>
      <c r="AI50" s="71">
        <v>6.5</v>
      </c>
      <c r="AJ50" s="71">
        <v>6</v>
      </c>
      <c r="AK50" s="190">
        <v>4</v>
      </c>
      <c r="AL50" s="71">
        <v>89</v>
      </c>
      <c r="AM50" s="71"/>
      <c r="AN50" s="71">
        <f t="shared" si="1"/>
        <v>0</v>
      </c>
      <c r="AO50" s="71">
        <f t="shared" si="2"/>
        <v>0</v>
      </c>
      <c r="AP50" s="71">
        <f t="shared" si="3"/>
        <v>0</v>
      </c>
      <c r="AQ50" s="71">
        <f t="shared" si="4"/>
        <v>10</v>
      </c>
      <c r="AR50" s="71">
        <f t="shared" si="5"/>
        <v>4</v>
      </c>
      <c r="AS50" s="71">
        <f t="shared" si="6"/>
        <v>2</v>
      </c>
      <c r="AT50" s="76">
        <f t="shared" si="7"/>
        <v>0</v>
      </c>
    </row>
    <row r="51" spans="1:46" ht="15.75">
      <c r="A51">
        <v>45</v>
      </c>
      <c r="B51" s="208" t="s">
        <v>84</v>
      </c>
      <c r="C51" s="71">
        <v>4</v>
      </c>
      <c r="D51" s="218">
        <v>9</v>
      </c>
      <c r="E51" s="213">
        <f t="shared" si="0"/>
        <v>12</v>
      </c>
      <c r="F51" s="190">
        <v>5</v>
      </c>
      <c r="G51" s="71">
        <v>6</v>
      </c>
      <c r="H51" s="71"/>
      <c r="I51" s="71">
        <v>4</v>
      </c>
      <c r="J51" s="71">
        <v>5</v>
      </c>
      <c r="K51" s="71"/>
      <c r="L51" s="71"/>
      <c r="M51" s="71"/>
      <c r="N51" s="71">
        <v>5</v>
      </c>
      <c r="O51" s="71"/>
      <c r="P51" s="71"/>
      <c r="Q51" s="71">
        <v>5</v>
      </c>
      <c r="R51" s="71"/>
      <c r="S51" s="193" t="s">
        <v>249</v>
      </c>
      <c r="T51" s="71"/>
      <c r="U51" s="71"/>
      <c r="V51" s="71"/>
      <c r="W51" s="71"/>
      <c r="X51" s="71"/>
      <c r="Y51" s="71"/>
      <c r="Z51" s="71">
        <v>5</v>
      </c>
      <c r="AA51" s="71"/>
      <c r="AB51" s="71">
        <v>6</v>
      </c>
      <c r="AC51" s="71">
        <v>5</v>
      </c>
      <c r="AD51" s="71"/>
      <c r="AE51" s="71"/>
      <c r="AF51" s="71">
        <v>5.5</v>
      </c>
      <c r="AG51" s="71"/>
      <c r="AH51" s="71"/>
      <c r="AI51" s="71">
        <v>6.5</v>
      </c>
      <c r="AJ51" s="71">
        <v>5</v>
      </c>
      <c r="AK51" s="190"/>
      <c r="AL51" s="71">
        <v>90</v>
      </c>
      <c r="AM51" s="71"/>
      <c r="AN51" s="71">
        <f t="shared" si="1"/>
        <v>0</v>
      </c>
      <c r="AO51" s="71">
        <f t="shared" si="2"/>
        <v>0</v>
      </c>
      <c r="AP51" s="71">
        <f t="shared" si="3"/>
        <v>0</v>
      </c>
      <c r="AQ51" s="71">
        <f t="shared" si="4"/>
        <v>7</v>
      </c>
      <c r="AR51" s="71">
        <f t="shared" si="5"/>
        <v>3</v>
      </c>
      <c r="AS51" s="71">
        <f t="shared" si="6"/>
        <v>1</v>
      </c>
      <c r="AT51" s="76">
        <f t="shared" si="7"/>
        <v>0</v>
      </c>
    </row>
    <row r="52" spans="1:46" ht="15.75">
      <c r="A52">
        <v>46</v>
      </c>
      <c r="B52" s="207" t="s">
        <v>85</v>
      </c>
      <c r="C52" s="71">
        <v>4</v>
      </c>
      <c r="D52" s="218">
        <v>20</v>
      </c>
      <c r="E52" s="213">
        <f t="shared" si="0"/>
        <v>18</v>
      </c>
      <c r="F52" s="190">
        <v>5</v>
      </c>
      <c r="G52" s="71">
        <v>6</v>
      </c>
      <c r="H52" s="71">
        <v>5</v>
      </c>
      <c r="I52" s="71">
        <v>4</v>
      </c>
      <c r="J52" s="71">
        <v>5</v>
      </c>
      <c r="K52" s="71">
        <v>4</v>
      </c>
      <c r="L52" s="71"/>
      <c r="M52" s="71">
        <v>6</v>
      </c>
      <c r="N52" s="71">
        <v>4</v>
      </c>
      <c r="O52" s="71"/>
      <c r="P52" s="71">
        <v>5</v>
      </c>
      <c r="Q52" s="71">
        <v>5</v>
      </c>
      <c r="R52" s="71"/>
      <c r="S52" s="193" t="s">
        <v>250</v>
      </c>
      <c r="T52" s="71">
        <v>7</v>
      </c>
      <c r="U52" s="71"/>
      <c r="V52" s="71">
        <v>4</v>
      </c>
      <c r="W52" s="71"/>
      <c r="X52" s="71"/>
      <c r="Y52" s="71"/>
      <c r="Z52" s="71">
        <v>5</v>
      </c>
      <c r="AA52" s="71">
        <v>5</v>
      </c>
      <c r="AB52" s="71">
        <v>5</v>
      </c>
      <c r="AC52" s="71">
        <v>5</v>
      </c>
      <c r="AD52" s="71"/>
      <c r="AE52" s="71"/>
      <c r="AF52" s="71"/>
      <c r="AG52" s="71"/>
      <c r="AH52" s="71"/>
      <c r="AI52" s="71"/>
      <c r="AJ52" s="71">
        <v>5</v>
      </c>
      <c r="AK52" s="190">
        <v>4</v>
      </c>
      <c r="AL52" s="71"/>
      <c r="AM52" s="71"/>
      <c r="AN52" s="71">
        <f t="shared" si="1"/>
        <v>0</v>
      </c>
      <c r="AO52" s="71">
        <f t="shared" si="2"/>
        <v>0</v>
      </c>
      <c r="AP52" s="71">
        <f t="shared" si="3"/>
        <v>0</v>
      </c>
      <c r="AQ52" s="71">
        <f t="shared" si="4"/>
        <v>10</v>
      </c>
      <c r="AR52" s="71">
        <f t="shared" si="5"/>
        <v>2</v>
      </c>
      <c r="AS52" s="71">
        <f t="shared" si="6"/>
        <v>1</v>
      </c>
      <c r="AT52" s="76">
        <f t="shared" si="7"/>
        <v>0</v>
      </c>
    </row>
    <row r="53" spans="1:46" ht="15.75">
      <c r="A53">
        <v>47</v>
      </c>
      <c r="B53" s="207" t="s">
        <v>86</v>
      </c>
      <c r="C53" s="71">
        <v>4</v>
      </c>
      <c r="D53" s="218">
        <v>19</v>
      </c>
      <c r="E53" s="213">
        <f t="shared" si="0"/>
        <v>20</v>
      </c>
      <c r="F53" s="190">
        <v>6</v>
      </c>
      <c r="G53" s="71">
        <v>6</v>
      </c>
      <c r="H53" s="71">
        <v>6</v>
      </c>
      <c r="I53" s="71">
        <v>4</v>
      </c>
      <c r="J53" s="71">
        <v>5</v>
      </c>
      <c r="K53" s="71">
        <v>6</v>
      </c>
      <c r="L53" s="71"/>
      <c r="M53" s="71">
        <v>6</v>
      </c>
      <c r="N53" s="71">
        <v>4</v>
      </c>
      <c r="O53" s="71"/>
      <c r="P53" s="71">
        <v>5</v>
      </c>
      <c r="Q53" s="71">
        <v>6</v>
      </c>
      <c r="R53" s="71"/>
      <c r="S53" s="193">
        <v>5</v>
      </c>
      <c r="T53" s="71">
        <v>7</v>
      </c>
      <c r="U53" s="71"/>
      <c r="V53" s="71">
        <v>5</v>
      </c>
      <c r="W53" s="71"/>
      <c r="X53" s="71"/>
      <c r="Y53" s="71"/>
      <c r="Z53" s="71"/>
      <c r="AA53" s="71">
        <v>5</v>
      </c>
      <c r="AB53" s="71">
        <v>6</v>
      </c>
      <c r="AC53" s="71">
        <v>5</v>
      </c>
      <c r="AD53" s="71"/>
      <c r="AE53" s="71"/>
      <c r="AF53" s="71">
        <v>5.5</v>
      </c>
      <c r="AG53" s="71"/>
      <c r="AH53" s="71"/>
      <c r="AI53" s="71">
        <v>6.5</v>
      </c>
      <c r="AJ53" s="71">
        <v>6</v>
      </c>
      <c r="AK53" s="190">
        <v>4</v>
      </c>
      <c r="AL53" s="71">
        <v>100</v>
      </c>
      <c r="AM53" s="71"/>
      <c r="AN53" s="71">
        <f t="shared" si="1"/>
        <v>0</v>
      </c>
      <c r="AO53" s="71">
        <f t="shared" si="2"/>
        <v>0</v>
      </c>
      <c r="AP53" s="71">
        <f t="shared" si="3"/>
        <v>0</v>
      </c>
      <c r="AQ53" s="71">
        <f t="shared" si="4"/>
        <v>6</v>
      </c>
      <c r="AR53" s="71">
        <f t="shared" si="5"/>
        <v>9</v>
      </c>
      <c r="AS53" s="71">
        <f t="shared" si="6"/>
        <v>2</v>
      </c>
      <c r="AT53" s="76">
        <f t="shared" si="7"/>
        <v>0</v>
      </c>
    </row>
    <row r="54" spans="1:46" ht="15.75">
      <c r="A54">
        <v>48</v>
      </c>
      <c r="B54" s="207" t="s">
        <v>87</v>
      </c>
      <c r="C54" s="71">
        <v>4</v>
      </c>
      <c r="D54" s="218">
        <v>21</v>
      </c>
      <c r="E54" s="213">
        <f t="shared" si="0"/>
        <v>20</v>
      </c>
      <c r="F54" s="190">
        <v>6</v>
      </c>
      <c r="G54" s="71">
        <v>6</v>
      </c>
      <c r="H54" s="71">
        <v>6</v>
      </c>
      <c r="I54" s="71">
        <v>4</v>
      </c>
      <c r="J54" s="71">
        <v>5</v>
      </c>
      <c r="K54" s="71">
        <v>5</v>
      </c>
      <c r="L54" s="71"/>
      <c r="M54" s="71">
        <v>6</v>
      </c>
      <c r="N54" s="71">
        <v>4</v>
      </c>
      <c r="O54" s="71"/>
      <c r="P54" s="71">
        <v>5</v>
      </c>
      <c r="Q54" s="71">
        <v>6</v>
      </c>
      <c r="R54" s="71"/>
      <c r="S54" s="193" t="s">
        <v>250</v>
      </c>
      <c r="T54" s="71">
        <v>6</v>
      </c>
      <c r="U54" s="71"/>
      <c r="V54" s="71">
        <v>5</v>
      </c>
      <c r="W54" s="71"/>
      <c r="X54" s="71"/>
      <c r="Y54" s="71"/>
      <c r="Z54" s="71">
        <v>6</v>
      </c>
      <c r="AA54" s="71">
        <v>5</v>
      </c>
      <c r="AB54" s="71">
        <v>6</v>
      </c>
      <c r="AC54" s="71">
        <v>5</v>
      </c>
      <c r="AD54" s="71"/>
      <c r="AE54" s="71"/>
      <c r="AF54" s="71">
        <v>5.5</v>
      </c>
      <c r="AG54" s="71"/>
      <c r="AH54" s="71"/>
      <c r="AI54" s="71">
        <v>6.5</v>
      </c>
      <c r="AJ54" s="71">
        <v>6</v>
      </c>
      <c r="AK54" s="190">
        <v>4</v>
      </c>
      <c r="AL54" s="71">
        <v>86</v>
      </c>
      <c r="AM54" s="71"/>
      <c r="AN54" s="71">
        <f t="shared" si="1"/>
        <v>0</v>
      </c>
      <c r="AO54" s="71">
        <f t="shared" si="2"/>
        <v>0</v>
      </c>
      <c r="AP54" s="71">
        <f t="shared" si="3"/>
        <v>0</v>
      </c>
      <c r="AQ54" s="71">
        <f t="shared" si="4"/>
        <v>6</v>
      </c>
      <c r="AR54" s="71">
        <f t="shared" si="5"/>
        <v>10</v>
      </c>
      <c r="AS54" s="71">
        <f t="shared" si="6"/>
        <v>1</v>
      </c>
      <c r="AT54" s="76">
        <f t="shared" si="7"/>
        <v>0</v>
      </c>
    </row>
    <row r="55" spans="1:46" ht="15.75">
      <c r="A55">
        <v>49</v>
      </c>
      <c r="B55" s="207" t="s">
        <v>88</v>
      </c>
      <c r="C55" s="71">
        <v>4</v>
      </c>
      <c r="D55" s="218">
        <v>21</v>
      </c>
      <c r="E55" s="213">
        <f t="shared" si="0"/>
        <v>20</v>
      </c>
      <c r="F55" s="190">
        <v>6</v>
      </c>
      <c r="G55" s="71">
        <v>6</v>
      </c>
      <c r="H55" s="71">
        <v>6</v>
      </c>
      <c r="I55" s="71">
        <v>4</v>
      </c>
      <c r="J55" s="71">
        <v>5</v>
      </c>
      <c r="K55" s="71">
        <v>6</v>
      </c>
      <c r="L55" s="71"/>
      <c r="M55" s="71">
        <v>6</v>
      </c>
      <c r="N55" s="71">
        <v>4</v>
      </c>
      <c r="O55" s="71"/>
      <c r="P55" s="71">
        <v>4</v>
      </c>
      <c r="Q55" s="71">
        <v>6</v>
      </c>
      <c r="R55" s="71"/>
      <c r="S55" s="193">
        <v>5</v>
      </c>
      <c r="T55" s="71">
        <v>6</v>
      </c>
      <c r="U55" s="71"/>
      <c r="V55" s="71">
        <v>5</v>
      </c>
      <c r="W55" s="71"/>
      <c r="X55" s="71"/>
      <c r="Y55" s="71"/>
      <c r="Z55" s="71">
        <v>6</v>
      </c>
      <c r="AA55" s="71">
        <v>5</v>
      </c>
      <c r="AB55" s="71">
        <v>6</v>
      </c>
      <c r="AC55" s="71">
        <v>5</v>
      </c>
      <c r="AD55" s="71"/>
      <c r="AE55" s="71"/>
      <c r="AF55" s="71"/>
      <c r="AG55" s="71"/>
      <c r="AH55" s="71"/>
      <c r="AI55" s="71">
        <v>6.5</v>
      </c>
      <c r="AJ55" s="71">
        <v>6</v>
      </c>
      <c r="AK55" s="190">
        <v>4</v>
      </c>
      <c r="AL55" s="71"/>
      <c r="AM55" s="71"/>
      <c r="AN55" s="71">
        <f t="shared" si="1"/>
        <v>0</v>
      </c>
      <c r="AO55" s="71">
        <f t="shared" si="2"/>
        <v>0</v>
      </c>
      <c r="AP55" s="71">
        <f t="shared" si="3"/>
        <v>0</v>
      </c>
      <c r="AQ55" s="71">
        <f t="shared" si="4"/>
        <v>5</v>
      </c>
      <c r="AR55" s="71">
        <f t="shared" si="5"/>
        <v>10</v>
      </c>
      <c r="AS55" s="71">
        <f t="shared" si="6"/>
        <v>1</v>
      </c>
      <c r="AT55" s="76">
        <f t="shared" si="7"/>
        <v>0</v>
      </c>
    </row>
    <row r="56" spans="1:46" ht="15.75">
      <c r="A56" s="260">
        <v>50</v>
      </c>
      <c r="B56" s="262" t="s">
        <v>89</v>
      </c>
      <c r="C56" s="71">
        <v>4</v>
      </c>
      <c r="D56" s="218"/>
      <c r="E56" s="213">
        <f t="shared" si="0"/>
        <v>7</v>
      </c>
      <c r="F56" s="190"/>
      <c r="G56" s="71"/>
      <c r="H56" s="71"/>
      <c r="I56" s="71"/>
      <c r="J56" s="71">
        <v>5</v>
      </c>
      <c r="K56" s="71"/>
      <c r="L56" s="71"/>
      <c r="M56" s="71"/>
      <c r="N56" s="71">
        <v>4</v>
      </c>
      <c r="O56" s="71"/>
      <c r="P56" s="71"/>
      <c r="Q56" s="71"/>
      <c r="R56" s="71"/>
      <c r="S56" s="193"/>
      <c r="T56" s="71">
        <v>2</v>
      </c>
      <c r="U56" s="71"/>
      <c r="V56" s="71">
        <v>4</v>
      </c>
      <c r="W56" s="71"/>
      <c r="X56" s="71"/>
      <c r="Y56" s="71"/>
      <c r="Z56" s="71">
        <v>4</v>
      </c>
      <c r="AA56" s="71">
        <v>4</v>
      </c>
      <c r="AB56" s="71"/>
      <c r="AC56" s="71">
        <v>4</v>
      </c>
      <c r="AD56" s="71"/>
      <c r="AE56" s="71"/>
      <c r="AF56" s="71"/>
      <c r="AG56" s="71"/>
      <c r="AH56" s="71"/>
      <c r="AI56" s="71"/>
      <c r="AJ56" s="71"/>
      <c r="AK56" s="190"/>
      <c r="AL56" s="71"/>
      <c r="AM56" s="71"/>
      <c r="AN56" s="71">
        <f t="shared" si="1"/>
        <v>1</v>
      </c>
      <c r="AO56" s="71">
        <f t="shared" si="2"/>
        <v>0</v>
      </c>
      <c r="AP56" s="71">
        <f t="shared" si="3"/>
        <v>0</v>
      </c>
      <c r="AQ56" s="71">
        <f t="shared" si="4"/>
        <v>1</v>
      </c>
      <c r="AR56" s="71">
        <f t="shared" si="5"/>
        <v>0</v>
      </c>
      <c r="AS56" s="71">
        <f t="shared" si="6"/>
        <v>0</v>
      </c>
      <c r="AT56" s="76">
        <f t="shared" si="7"/>
        <v>0</v>
      </c>
    </row>
    <row r="57" spans="1:46" ht="15.75">
      <c r="A57">
        <v>51</v>
      </c>
      <c r="B57" s="207" t="s">
        <v>90</v>
      </c>
      <c r="C57" s="71">
        <v>3</v>
      </c>
      <c r="D57" s="218">
        <v>2</v>
      </c>
      <c r="E57" s="213">
        <f t="shared" si="0"/>
        <v>2</v>
      </c>
      <c r="F57" s="190"/>
      <c r="G57" s="71"/>
      <c r="H57" s="71"/>
      <c r="I57" s="71"/>
      <c r="J57" s="71"/>
      <c r="K57" s="71"/>
      <c r="L57" s="71"/>
      <c r="M57" s="71"/>
      <c r="N57" s="71"/>
      <c r="O57" s="71"/>
      <c r="P57" s="71">
        <v>4</v>
      </c>
      <c r="Q57" s="71"/>
      <c r="R57" s="71"/>
      <c r="S57" s="193"/>
      <c r="T57" s="71"/>
      <c r="U57" s="71"/>
      <c r="V57" s="71"/>
      <c r="W57" s="71"/>
      <c r="X57" s="71"/>
      <c r="Y57" s="71"/>
      <c r="Z57" s="71"/>
      <c r="AA57" s="71"/>
      <c r="AB57" s="71">
        <v>5</v>
      </c>
      <c r="AC57" s="71"/>
      <c r="AD57" s="71"/>
      <c r="AE57" s="71"/>
      <c r="AF57" s="71"/>
      <c r="AG57" s="71"/>
      <c r="AH57" s="71"/>
      <c r="AI57" s="71"/>
      <c r="AJ57" s="71"/>
      <c r="AK57" s="190"/>
      <c r="AL57" s="71"/>
      <c r="AM57" s="71"/>
      <c r="AN57" s="71">
        <f t="shared" si="1"/>
        <v>0</v>
      </c>
      <c r="AO57" s="71">
        <f t="shared" si="2"/>
        <v>0</v>
      </c>
      <c r="AP57" s="71">
        <f t="shared" si="3"/>
        <v>0</v>
      </c>
      <c r="AQ57" s="71">
        <f t="shared" si="4"/>
        <v>1</v>
      </c>
      <c r="AR57" s="71">
        <f t="shared" si="5"/>
        <v>0</v>
      </c>
      <c r="AS57" s="71">
        <f t="shared" si="6"/>
        <v>0</v>
      </c>
      <c r="AT57" s="76">
        <f t="shared" si="7"/>
        <v>0</v>
      </c>
    </row>
    <row r="58" spans="1:46" ht="15.75">
      <c r="A58">
        <v>52</v>
      </c>
      <c r="B58" s="207" t="s">
        <v>91</v>
      </c>
      <c r="C58" s="71">
        <v>5</v>
      </c>
      <c r="D58" s="218">
        <v>21</v>
      </c>
      <c r="E58" s="213">
        <f t="shared" si="0"/>
        <v>20</v>
      </c>
      <c r="F58" s="190">
        <v>6</v>
      </c>
      <c r="G58" s="71">
        <v>6</v>
      </c>
      <c r="H58" s="71"/>
      <c r="I58" s="71">
        <v>5</v>
      </c>
      <c r="J58" s="71">
        <v>5</v>
      </c>
      <c r="K58" s="71">
        <v>7</v>
      </c>
      <c r="L58" s="71"/>
      <c r="M58" s="71">
        <v>6</v>
      </c>
      <c r="N58" s="71">
        <v>5</v>
      </c>
      <c r="O58" s="71"/>
      <c r="P58" s="71">
        <v>6</v>
      </c>
      <c r="Q58" s="71">
        <v>6</v>
      </c>
      <c r="R58" s="71"/>
      <c r="S58" s="193">
        <v>5</v>
      </c>
      <c r="T58" s="71">
        <v>8</v>
      </c>
      <c r="U58" s="71"/>
      <c r="V58" s="71">
        <v>5</v>
      </c>
      <c r="W58" s="71"/>
      <c r="X58" s="71"/>
      <c r="Y58" s="71"/>
      <c r="Z58" s="71">
        <v>5.5</v>
      </c>
      <c r="AA58" s="71">
        <v>6</v>
      </c>
      <c r="AB58" s="71">
        <v>6</v>
      </c>
      <c r="AC58" s="71">
        <v>6</v>
      </c>
      <c r="AD58" s="71"/>
      <c r="AE58" s="71"/>
      <c r="AF58" s="71">
        <v>5.5</v>
      </c>
      <c r="AG58" s="71"/>
      <c r="AH58" s="71"/>
      <c r="AI58" s="71">
        <v>6.5</v>
      </c>
      <c r="AJ58" s="71">
        <v>6</v>
      </c>
      <c r="AK58" s="190">
        <v>5</v>
      </c>
      <c r="AL58" s="71">
        <v>93</v>
      </c>
      <c r="AM58" s="71"/>
      <c r="AN58" s="71">
        <f t="shared" si="1"/>
        <v>0</v>
      </c>
      <c r="AO58" s="71">
        <f t="shared" si="2"/>
        <v>0</v>
      </c>
      <c r="AP58" s="71">
        <f t="shared" si="3"/>
        <v>0</v>
      </c>
      <c r="AQ58" s="71">
        <f t="shared" si="4"/>
        <v>6</v>
      </c>
      <c r="AR58" s="71">
        <f t="shared" si="5"/>
        <v>11</v>
      </c>
      <c r="AS58" s="71">
        <f t="shared" si="6"/>
        <v>2</v>
      </c>
      <c r="AT58" s="76">
        <f t="shared" si="7"/>
        <v>1</v>
      </c>
    </row>
    <row r="59" spans="1:46" ht="15.75">
      <c r="A59">
        <v>53</v>
      </c>
      <c r="B59" s="207" t="s">
        <v>92</v>
      </c>
      <c r="C59" s="71">
        <v>4</v>
      </c>
      <c r="D59" s="218">
        <v>6</v>
      </c>
      <c r="E59" s="213">
        <f t="shared" si="0"/>
        <v>6</v>
      </c>
      <c r="F59" s="190"/>
      <c r="G59" s="71">
        <v>6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193">
        <v>2</v>
      </c>
      <c r="T59" s="71"/>
      <c r="U59" s="71"/>
      <c r="V59" s="71"/>
      <c r="W59" s="71"/>
      <c r="X59" s="71"/>
      <c r="Y59" s="71"/>
      <c r="Z59" s="71"/>
      <c r="AA59" s="71">
        <v>4</v>
      </c>
      <c r="AB59" s="71">
        <v>6</v>
      </c>
      <c r="AC59" s="71"/>
      <c r="AD59" s="71"/>
      <c r="AE59" s="71"/>
      <c r="AF59" s="71"/>
      <c r="AG59" s="71"/>
      <c r="AH59" s="71"/>
      <c r="AI59" s="71"/>
      <c r="AJ59" s="71">
        <v>5</v>
      </c>
      <c r="AK59" s="190">
        <v>4</v>
      </c>
      <c r="AL59" s="71"/>
      <c r="AM59" s="71"/>
      <c r="AN59" s="71">
        <f t="shared" si="1"/>
        <v>1</v>
      </c>
      <c r="AO59" s="71">
        <f t="shared" si="2"/>
        <v>0</v>
      </c>
      <c r="AP59" s="71">
        <f t="shared" si="3"/>
        <v>0</v>
      </c>
      <c r="AQ59" s="71">
        <f t="shared" si="4"/>
        <v>1</v>
      </c>
      <c r="AR59" s="71">
        <f t="shared" si="5"/>
        <v>2</v>
      </c>
      <c r="AS59" s="71">
        <f t="shared" si="6"/>
        <v>0</v>
      </c>
      <c r="AT59" s="76">
        <f t="shared" si="7"/>
        <v>0</v>
      </c>
    </row>
    <row r="60" spans="1:46" ht="15.75">
      <c r="A60">
        <v>54</v>
      </c>
      <c r="B60" s="207" t="s">
        <v>93</v>
      </c>
      <c r="C60" s="71">
        <v>5</v>
      </c>
      <c r="D60" s="218">
        <v>21</v>
      </c>
      <c r="E60" s="213">
        <f t="shared" si="0"/>
        <v>21</v>
      </c>
      <c r="F60" s="190">
        <v>5</v>
      </c>
      <c r="G60" s="71">
        <v>6</v>
      </c>
      <c r="H60" s="71">
        <v>6</v>
      </c>
      <c r="I60" s="71">
        <v>5</v>
      </c>
      <c r="J60" s="71">
        <v>5</v>
      </c>
      <c r="K60" s="71">
        <v>5</v>
      </c>
      <c r="L60" s="71"/>
      <c r="M60" s="71">
        <v>6</v>
      </c>
      <c r="N60" s="71">
        <v>5</v>
      </c>
      <c r="O60" s="71"/>
      <c r="P60" s="71">
        <v>6</v>
      </c>
      <c r="Q60" s="71">
        <v>5</v>
      </c>
      <c r="R60" s="71"/>
      <c r="S60" s="193">
        <v>5</v>
      </c>
      <c r="T60" s="71">
        <v>8</v>
      </c>
      <c r="U60" s="71"/>
      <c r="V60" s="71">
        <v>5</v>
      </c>
      <c r="W60" s="71"/>
      <c r="X60" s="71"/>
      <c r="Y60" s="71"/>
      <c r="Z60" s="71">
        <v>6</v>
      </c>
      <c r="AA60" s="71">
        <v>6</v>
      </c>
      <c r="AB60" s="71">
        <v>7</v>
      </c>
      <c r="AC60" s="71">
        <v>5</v>
      </c>
      <c r="AD60" s="71"/>
      <c r="AE60" s="71"/>
      <c r="AF60" s="71">
        <v>5.5</v>
      </c>
      <c r="AG60" s="71"/>
      <c r="AH60" s="71"/>
      <c r="AI60" s="71">
        <v>6.5</v>
      </c>
      <c r="AJ60" s="71">
        <v>6</v>
      </c>
      <c r="AK60" s="190">
        <v>5</v>
      </c>
      <c r="AL60" s="71">
        <v>87</v>
      </c>
      <c r="AM60" s="71"/>
      <c r="AN60" s="71">
        <f t="shared" si="1"/>
        <v>0</v>
      </c>
      <c r="AO60" s="71">
        <f t="shared" si="2"/>
        <v>0</v>
      </c>
      <c r="AP60" s="71">
        <f t="shared" si="3"/>
        <v>0</v>
      </c>
      <c r="AQ60" s="71">
        <f t="shared" si="4"/>
        <v>10</v>
      </c>
      <c r="AR60" s="71">
        <f t="shared" si="5"/>
        <v>8</v>
      </c>
      <c r="AS60" s="71">
        <f t="shared" si="6"/>
        <v>2</v>
      </c>
      <c r="AT60" s="76">
        <f t="shared" si="7"/>
        <v>1</v>
      </c>
    </row>
    <row r="61" spans="1:46" ht="15.75">
      <c r="A61">
        <v>55</v>
      </c>
      <c r="B61" s="207" t="s">
        <v>94</v>
      </c>
      <c r="C61" s="71">
        <v>5</v>
      </c>
      <c r="D61" s="218">
        <v>18</v>
      </c>
      <c r="E61" s="213">
        <f t="shared" si="0"/>
        <v>16</v>
      </c>
      <c r="F61" s="190">
        <v>6</v>
      </c>
      <c r="G61" s="71">
        <v>6</v>
      </c>
      <c r="H61" s="71"/>
      <c r="I61" s="71">
        <v>5</v>
      </c>
      <c r="J61" s="71">
        <v>5</v>
      </c>
      <c r="K61" s="71">
        <v>7</v>
      </c>
      <c r="L61" s="71"/>
      <c r="M61" s="71">
        <v>6</v>
      </c>
      <c r="N61" s="71">
        <v>5</v>
      </c>
      <c r="O61" s="71"/>
      <c r="P61" s="71">
        <v>6</v>
      </c>
      <c r="Q61" s="71">
        <v>6</v>
      </c>
      <c r="R61" s="71"/>
      <c r="S61" s="193" t="s">
        <v>255</v>
      </c>
      <c r="T61" s="71">
        <v>8</v>
      </c>
      <c r="U61" s="71"/>
      <c r="V61" s="71">
        <v>5</v>
      </c>
      <c r="W61" s="71"/>
      <c r="X61" s="71"/>
      <c r="Y61" s="71"/>
      <c r="Z61" s="71"/>
      <c r="AA61" s="71">
        <v>6</v>
      </c>
      <c r="AB61" s="71">
        <v>7</v>
      </c>
      <c r="AC61" s="71">
        <v>5</v>
      </c>
      <c r="AD61" s="71"/>
      <c r="AE61" s="71"/>
      <c r="AF61" s="71"/>
      <c r="AG61" s="71"/>
      <c r="AH61" s="71"/>
      <c r="AI61" s="71">
        <v>6.5</v>
      </c>
      <c r="AJ61" s="71"/>
      <c r="AK61" s="190">
        <v>5</v>
      </c>
      <c r="AL61" s="71"/>
      <c r="AM61" s="71"/>
      <c r="AN61" s="71">
        <f t="shared" si="1"/>
        <v>0</v>
      </c>
      <c r="AO61" s="71">
        <f t="shared" si="2"/>
        <v>0</v>
      </c>
      <c r="AP61" s="71">
        <f t="shared" si="3"/>
        <v>0</v>
      </c>
      <c r="AQ61" s="71">
        <f t="shared" si="4"/>
        <v>6</v>
      </c>
      <c r="AR61" s="71">
        <f t="shared" si="5"/>
        <v>6</v>
      </c>
      <c r="AS61" s="71">
        <f t="shared" si="6"/>
        <v>3</v>
      </c>
      <c r="AT61" s="76">
        <f t="shared" si="7"/>
        <v>1</v>
      </c>
    </row>
    <row r="62" spans="1:46" ht="16.149999999999999" thickBot="1">
      <c r="A62">
        <v>56</v>
      </c>
      <c r="B62" s="209" t="s">
        <v>95</v>
      </c>
      <c r="C62" s="78">
        <v>4</v>
      </c>
      <c r="D62" s="219">
        <v>3</v>
      </c>
      <c r="E62" s="214">
        <f t="shared" si="0"/>
        <v>2</v>
      </c>
      <c r="F62" s="192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194"/>
      <c r="T62" s="78">
        <v>6</v>
      </c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192">
        <v>4</v>
      </c>
      <c r="AL62" s="78"/>
      <c r="AM62" s="78"/>
      <c r="AN62" s="78">
        <f t="shared" si="1"/>
        <v>0</v>
      </c>
      <c r="AO62" s="78">
        <f t="shared" si="2"/>
        <v>0</v>
      </c>
      <c r="AP62" s="78">
        <f t="shared" si="3"/>
        <v>0</v>
      </c>
      <c r="AQ62" s="78">
        <f t="shared" si="4"/>
        <v>0</v>
      </c>
      <c r="AR62" s="78">
        <f t="shared" si="5"/>
        <v>1</v>
      </c>
      <c r="AS62" s="78">
        <f t="shared" si="6"/>
        <v>0</v>
      </c>
      <c r="AT62" s="196">
        <f t="shared" si="7"/>
        <v>0</v>
      </c>
    </row>
    <row r="63" spans="1:46">
      <c r="B63" s="2"/>
      <c r="C63" s="2"/>
      <c r="D63" s="2"/>
    </row>
    <row r="64" spans="1:46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  <row r="116" spans="2:4">
      <c r="B116" s="2"/>
      <c r="C116" s="2"/>
      <c r="D116" s="2"/>
    </row>
    <row r="117" spans="2:4">
      <c r="B117" s="2"/>
      <c r="C117" s="2"/>
      <c r="D117" s="2"/>
    </row>
    <row r="118" spans="2:4">
      <c r="B118" s="2"/>
      <c r="C118" s="2"/>
      <c r="D118" s="2"/>
    </row>
    <row r="119" spans="2:4">
      <c r="B119" s="2"/>
      <c r="C119" s="2"/>
      <c r="D119" s="2"/>
    </row>
    <row r="120" spans="2:4">
      <c r="B120" s="2"/>
      <c r="C120" s="2"/>
      <c r="D120" s="2"/>
    </row>
    <row r="121" spans="2:4">
      <c r="B121" s="2"/>
      <c r="C121" s="2"/>
      <c r="D121" s="2"/>
    </row>
    <row r="122" spans="2:4">
      <c r="B122" s="2"/>
      <c r="C122" s="2"/>
      <c r="D122" s="2"/>
    </row>
    <row r="123" spans="2:4">
      <c r="B123" s="2"/>
      <c r="C123" s="2"/>
      <c r="D123" s="2"/>
    </row>
    <row r="124" spans="2:4">
      <c r="B124" s="2"/>
      <c r="C124" s="2"/>
      <c r="D124" s="2"/>
    </row>
    <row r="125" spans="2:4">
      <c r="B125" s="2"/>
      <c r="C125" s="2"/>
      <c r="D125" s="2"/>
    </row>
    <row r="126" spans="2:4">
      <c r="B126" s="2"/>
      <c r="C126" s="2"/>
      <c r="D126" s="2"/>
    </row>
    <row r="127" spans="2:4">
      <c r="B127" s="2"/>
      <c r="C127" s="2"/>
      <c r="D127" s="2"/>
    </row>
    <row r="128" spans="2:4">
      <c r="B128" s="2"/>
      <c r="C128" s="2"/>
      <c r="D128" s="2"/>
    </row>
    <row r="129" spans="2:4">
      <c r="B129" s="2"/>
      <c r="C129" s="2"/>
      <c r="D129" s="2"/>
    </row>
    <row r="130" spans="2:4">
      <c r="B130" s="2"/>
      <c r="C130" s="2"/>
      <c r="D130" s="2"/>
    </row>
    <row r="131" spans="2:4">
      <c r="B131" s="2"/>
      <c r="C131" s="2"/>
      <c r="D131" s="2"/>
    </row>
    <row r="132" spans="2:4">
      <c r="B132" s="2"/>
      <c r="C132" s="2"/>
      <c r="D132" s="2"/>
    </row>
    <row r="133" spans="2:4">
      <c r="B133" s="2"/>
      <c r="C133" s="2"/>
      <c r="D133" s="2"/>
    </row>
    <row r="134" spans="2:4">
      <c r="B134" s="2"/>
      <c r="C134" s="2"/>
      <c r="D134" s="2"/>
    </row>
    <row r="135" spans="2:4">
      <c r="B135" s="2"/>
      <c r="C135" s="2"/>
      <c r="D135" s="2"/>
    </row>
    <row r="136" spans="2:4">
      <c r="B136" s="2"/>
      <c r="C136" s="2"/>
      <c r="D136" s="2"/>
    </row>
    <row r="137" spans="2:4">
      <c r="B137" s="2"/>
      <c r="C137" s="2"/>
      <c r="D137" s="2"/>
    </row>
    <row r="138" spans="2:4">
      <c r="B138" s="2"/>
      <c r="C138" s="2"/>
      <c r="D138" s="2"/>
    </row>
    <row r="139" spans="2:4">
      <c r="B139" s="2"/>
      <c r="C139" s="2"/>
      <c r="D139" s="2"/>
    </row>
  </sheetData>
  <autoFilter ref="B6:AK6" xr:uid="{C295C200-4B0F-4F8A-8AD7-2804635D191E}"/>
  <phoneticPr fontId="20" type="noConversion"/>
  <conditionalFormatting sqref="F7:AK10">
    <cfRule type="expression" dxfId="8" priority="5" stopIfTrue="1">
      <formula>F7=MAX($F7:$AK7)</formula>
    </cfRule>
    <cfRule type="expression" dxfId="7" priority="6" stopIfTrue="1">
      <formula>F7=MIN($F7:$AK$13)</formula>
    </cfRule>
  </conditionalFormatting>
  <conditionalFormatting sqref="F7:AK62">
    <cfRule type="expression" dxfId="6" priority="1">
      <formula>F7=MAX($F7:$AK7)</formula>
    </cfRule>
    <cfRule type="expression" dxfId="5" priority="2" stopIfTrue="1">
      <formula>F7=MIN($F7:$AK7)</formula>
    </cfRule>
    <cfRule type="containsBlanks" dxfId="4" priority="7">
      <formula>LEN(TRIM(F7))=0</formula>
    </cfRule>
  </conditionalFormatting>
  <conditionalFormatting sqref="F12:AK62">
    <cfRule type="expression" dxfId="3" priority="3" stopIfTrue="1">
      <formula>F12=MAX($F12:$AK12)</formula>
    </cfRule>
    <cfRule type="expression" dxfId="2" priority="4" stopIfTrue="1">
      <formula>F12=MIN($F$12:$AK13)</formula>
    </cfRule>
  </conditionalFormatting>
  <pageMargins left="0.39370078740157483" right="0.39370078740157483" top="0.74803149606299213" bottom="0.74803149606299213" header="0.31496062992125984" footer="0.31496062992125984"/>
  <pageSetup paperSize="8" scale="70" orientation="portrait" r:id="rId1"/>
  <headerFooter>
    <oddFooter>&amp;R&amp;F
&amp;A
&amp;D, &amp;T
&amp;P / &amp;N</oddFooter>
  </headerFooter>
  <rowBreaks count="1" manualBreakCount="1">
    <brk id="62" min="1" max="4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08CB-8069-489B-902F-2BF3698A1FB3}">
  <sheetPr filterMode="1"/>
  <dimension ref="A1:AR311"/>
  <sheetViews>
    <sheetView view="pageBreakPreview" zoomScale="80" zoomScaleNormal="90" zoomScaleSheetLayoutView="8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M15" sqref="M15"/>
    </sheetView>
  </sheetViews>
  <sheetFormatPr defaultColWidth="8.796875" defaultRowHeight="14.25"/>
  <cols>
    <col min="1" max="1" width="3.796875" customWidth="1"/>
    <col min="2" max="2" width="31" customWidth="1"/>
    <col min="3" max="6" width="25.46484375" hidden="1" customWidth="1"/>
    <col min="7" max="7" width="10.46484375" hidden="1" customWidth="1"/>
    <col min="8" max="11" width="10.46484375" customWidth="1"/>
    <col min="12" max="12" width="9.796875" bestFit="1" customWidth="1"/>
    <col min="13" max="44" width="6.46484375" customWidth="1"/>
  </cols>
  <sheetData>
    <row r="1" spans="2:44" s="4" customFormat="1" ht="26.65">
      <c r="B1" s="403" t="s">
        <v>342</v>
      </c>
      <c r="C1" s="403"/>
      <c r="D1" s="403"/>
      <c r="E1" s="403"/>
      <c r="F1" s="403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</row>
    <row r="2" spans="2:44" s="4" customFormat="1" ht="29.25">
      <c r="B2" s="189" t="s">
        <v>321</v>
      </c>
      <c r="C2" s="256"/>
      <c r="D2" s="256"/>
      <c r="E2" s="256"/>
      <c r="F2" s="256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</row>
    <row r="3" spans="2:44" s="4" customFormat="1" ht="40.25" customHeight="1">
      <c r="B3" s="223" t="s">
        <v>337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</row>
    <row r="4" spans="2:44" s="4" customFormat="1" ht="40.25" customHeight="1" thickBot="1">
      <c r="B4" s="354" t="s">
        <v>341</v>
      </c>
      <c r="C4" s="256"/>
      <c r="D4" s="256"/>
      <c r="E4" s="256"/>
      <c r="F4" s="256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</row>
    <row r="5" spans="2:44" s="1" customFormat="1" ht="96" customHeight="1">
      <c r="B5" s="339" t="s">
        <v>96</v>
      </c>
      <c r="C5" s="32"/>
      <c r="D5" s="32"/>
      <c r="E5" s="32" t="s">
        <v>310</v>
      </c>
      <c r="F5" s="32"/>
      <c r="G5" s="340" t="s">
        <v>309</v>
      </c>
      <c r="H5" s="364" t="s">
        <v>3</v>
      </c>
      <c r="I5" s="341" t="s">
        <v>4</v>
      </c>
      <c r="J5" s="342" t="s">
        <v>5</v>
      </c>
      <c r="K5" s="342" t="s">
        <v>6</v>
      </c>
      <c r="L5" s="365" t="s">
        <v>7</v>
      </c>
      <c r="M5" s="343" t="s">
        <v>8</v>
      </c>
      <c r="N5" s="344" t="s">
        <v>9</v>
      </c>
      <c r="O5" s="345" t="s">
        <v>10</v>
      </c>
      <c r="P5" s="346" t="s">
        <v>11</v>
      </c>
      <c r="Q5" s="347" t="s">
        <v>12</v>
      </c>
      <c r="R5" s="348" t="s">
        <v>13</v>
      </c>
      <c r="S5" s="68" t="s">
        <v>14</v>
      </c>
      <c r="T5" s="349" t="s">
        <v>15</v>
      </c>
      <c r="U5" s="349" t="s">
        <v>16</v>
      </c>
      <c r="V5" s="68" t="s">
        <v>17</v>
      </c>
      <c r="W5" s="349" t="s">
        <v>18</v>
      </c>
      <c r="X5" s="349" t="s">
        <v>19</v>
      </c>
      <c r="Y5" s="68" t="s">
        <v>20</v>
      </c>
      <c r="Z5" s="349" t="s">
        <v>21</v>
      </c>
      <c r="AA5" s="349" t="s">
        <v>22</v>
      </c>
      <c r="AB5" s="68" t="s">
        <v>23</v>
      </c>
      <c r="AC5" s="344" t="s">
        <v>24</v>
      </c>
      <c r="AD5" s="350" t="s">
        <v>25</v>
      </c>
      <c r="AE5" s="68" t="s">
        <v>26</v>
      </c>
      <c r="AF5" s="68" t="s">
        <v>27</v>
      </c>
      <c r="AG5" s="344" t="s">
        <v>28</v>
      </c>
      <c r="AH5" s="351" t="s">
        <v>29</v>
      </c>
      <c r="AI5" s="346" t="s">
        <v>30</v>
      </c>
      <c r="AJ5" s="352" t="s">
        <v>31</v>
      </c>
      <c r="AK5" s="68" t="s">
        <v>32</v>
      </c>
      <c r="AL5" s="68" t="s">
        <v>33</v>
      </c>
      <c r="AM5" s="70" t="s">
        <v>34</v>
      </c>
      <c r="AN5" s="68" t="s">
        <v>35</v>
      </c>
      <c r="AO5" s="68" t="s">
        <v>36</v>
      </c>
      <c r="AP5" s="351" t="s">
        <v>37</v>
      </c>
      <c r="AQ5" s="346" t="s">
        <v>38</v>
      </c>
      <c r="AR5" s="353" t="s">
        <v>39</v>
      </c>
    </row>
    <row r="6" spans="2:44" ht="15.75">
      <c r="B6" s="373" t="s">
        <v>213</v>
      </c>
      <c r="C6" s="286"/>
      <c r="D6" s="50" t="str">
        <f>B6</f>
        <v>Acupuncturist</v>
      </c>
      <c r="E6" s="50" t="s">
        <v>311</v>
      </c>
      <c r="F6" s="26"/>
      <c r="G6" s="356">
        <v>143</v>
      </c>
      <c r="H6" s="368">
        <f>MIN(M6:AR6)</f>
        <v>4</v>
      </c>
      <c r="I6" s="368">
        <f>MIN(M6:AR6)</f>
        <v>4</v>
      </c>
      <c r="J6" s="369">
        <f>AVERAGE(M6:AR6)</f>
        <v>4</v>
      </c>
      <c r="K6" s="369">
        <f>MEDIAN(M6:AR6)</f>
        <v>4</v>
      </c>
      <c r="L6" s="370">
        <f>COUNT(M6:AR6)</f>
        <v>1</v>
      </c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>
        <v>4</v>
      </c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</row>
    <row r="7" spans="2:44" ht="15.75">
      <c r="B7" s="116" t="s">
        <v>260</v>
      </c>
      <c r="C7" s="287"/>
      <c r="D7" s="48" t="str">
        <f>B7</f>
        <v>Addictology</v>
      </c>
      <c r="E7" s="48" t="s">
        <v>311</v>
      </c>
      <c r="F7" s="29"/>
      <c r="G7" s="356"/>
      <c r="H7" s="368">
        <f t="shared" ref="H7:H8" si="0">MIN(M7:AR7)</f>
        <v>2.1</v>
      </c>
      <c r="I7" s="368">
        <f t="shared" ref="I7:I8" si="1">MIN(M7:AR7)</f>
        <v>2.1</v>
      </c>
      <c r="J7" s="369">
        <f t="shared" ref="J7:J8" si="2">AVERAGE(M7:AR7)</f>
        <v>2.1</v>
      </c>
      <c r="K7" s="369">
        <f t="shared" ref="K7:K8" si="3">MEDIAN(M7:AR7)</f>
        <v>2.1</v>
      </c>
      <c r="L7" s="370">
        <f t="shared" ref="L7:L8" si="4">COUNT(M7:AR7)</f>
        <v>1</v>
      </c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>
        <v>2.1</v>
      </c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</row>
    <row r="8" spans="2:44" ht="16.149999999999999" thickBot="1">
      <c r="B8" s="116" t="s">
        <v>261</v>
      </c>
      <c r="C8" s="288" t="s">
        <v>261</v>
      </c>
      <c r="D8" s="48" t="str">
        <f>B8</f>
        <v>Aeromedicine</v>
      </c>
      <c r="E8" s="48" t="s">
        <v>311</v>
      </c>
      <c r="F8" s="29"/>
      <c r="G8" s="357"/>
      <c r="H8" s="368">
        <f t="shared" si="0"/>
        <v>2</v>
      </c>
      <c r="I8" s="368">
        <f t="shared" si="1"/>
        <v>2</v>
      </c>
      <c r="J8" s="369">
        <f t="shared" si="2"/>
        <v>3.3333333333333335</v>
      </c>
      <c r="K8" s="369">
        <f t="shared" si="3"/>
        <v>4</v>
      </c>
      <c r="L8" s="370">
        <f t="shared" si="4"/>
        <v>3</v>
      </c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>
        <v>2</v>
      </c>
      <c r="AA8" s="368"/>
      <c r="AB8" s="368"/>
      <c r="AC8" s="368"/>
      <c r="AD8" s="368"/>
      <c r="AE8" s="368"/>
      <c r="AF8" s="368"/>
      <c r="AG8" s="368"/>
      <c r="AH8" s="368">
        <v>4</v>
      </c>
      <c r="AI8" s="368"/>
      <c r="AJ8" s="368"/>
      <c r="AK8" s="368"/>
      <c r="AL8" s="368"/>
      <c r="AM8" s="368"/>
      <c r="AN8" s="368"/>
      <c r="AO8" s="368"/>
      <c r="AP8" s="368"/>
      <c r="AQ8" s="368"/>
      <c r="AR8" s="368">
        <v>4</v>
      </c>
    </row>
    <row r="9" spans="2:44" ht="28.15" hidden="1" thickBot="1">
      <c r="B9" s="112" t="s">
        <v>193</v>
      </c>
      <c r="C9" s="110" t="s">
        <v>204</v>
      </c>
      <c r="D9" s="112" t="str">
        <f>C9</f>
        <v>emergency medicine</v>
      </c>
      <c r="E9" s="112" t="s">
        <v>312</v>
      </c>
      <c r="F9" s="30"/>
      <c r="G9" s="28">
        <v>101</v>
      </c>
      <c r="H9" s="17"/>
      <c r="I9" s="132"/>
      <c r="J9" s="133"/>
      <c r="K9" s="134"/>
      <c r="L9" s="292"/>
      <c r="M9" s="293"/>
      <c r="N9" s="306"/>
      <c r="O9" s="277"/>
      <c r="P9" s="277"/>
      <c r="Q9" s="277"/>
      <c r="R9" s="277"/>
      <c r="S9" s="277"/>
      <c r="T9" s="277"/>
      <c r="U9" s="277"/>
      <c r="V9" s="277"/>
      <c r="W9" s="111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111">
        <v>6.5</v>
      </c>
      <c r="AQ9" s="277"/>
      <c r="AR9" s="279"/>
    </row>
    <row r="10" spans="2:44" ht="16.149999999999999" thickBot="1">
      <c r="B10" s="374" t="s">
        <v>121</v>
      </c>
      <c r="C10" s="287"/>
      <c r="D10" s="48"/>
      <c r="E10" s="48" t="s">
        <v>311</v>
      </c>
      <c r="F10" s="29"/>
      <c r="G10" s="358">
        <v>28</v>
      </c>
      <c r="H10" s="368">
        <f>MIN(M10:AR10)</f>
        <v>4</v>
      </c>
      <c r="I10" s="368">
        <f>MIN(M10:AR10)</f>
        <v>4</v>
      </c>
      <c r="J10" s="369">
        <f>AVERAGE(M10:AR10)</f>
        <v>4</v>
      </c>
      <c r="K10" s="369">
        <f>MEDIAN(M10:AR10)</f>
        <v>4</v>
      </c>
      <c r="L10" s="370">
        <f>COUNT(M10:AR10)</f>
        <v>1</v>
      </c>
      <c r="M10" s="368"/>
      <c r="N10" s="368"/>
      <c r="O10" s="368"/>
      <c r="P10" s="368"/>
      <c r="Q10" s="368"/>
      <c r="R10" s="368"/>
      <c r="S10" s="368"/>
      <c r="T10" s="368"/>
      <c r="U10" s="368">
        <v>4</v>
      </c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</row>
    <row r="11" spans="2:44" ht="16.149999999999999" hidden="1" thickBot="1">
      <c r="B11" s="112" t="s">
        <v>174</v>
      </c>
      <c r="C11" s="112" t="s">
        <v>174</v>
      </c>
      <c r="D11" s="30"/>
      <c r="E11" s="30" t="s">
        <v>312</v>
      </c>
      <c r="F11" s="30"/>
      <c r="G11" s="28">
        <v>80</v>
      </c>
      <c r="H11" s="17"/>
      <c r="I11" s="132"/>
      <c r="J11" s="133"/>
      <c r="K11" s="134"/>
      <c r="L11" s="292"/>
      <c r="M11" s="293"/>
      <c r="N11" s="277">
        <v>6</v>
      </c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9"/>
    </row>
    <row r="12" spans="2:44" ht="16.149999999999999" thickBot="1">
      <c r="B12" s="374" t="s">
        <v>174</v>
      </c>
      <c r="C12" s="287" t="s">
        <v>174</v>
      </c>
      <c r="D12" s="48" t="s">
        <v>174</v>
      </c>
      <c r="E12" s="48" t="s">
        <v>311</v>
      </c>
      <c r="F12" s="29"/>
      <c r="G12" s="358"/>
      <c r="H12" s="368">
        <f>MIN(M12:AR12)</f>
        <v>4</v>
      </c>
      <c r="I12" s="368">
        <f>MIN(M12:AR12)</f>
        <v>4</v>
      </c>
      <c r="J12" s="369">
        <f>AVERAGE(M12:AR12)</f>
        <v>5</v>
      </c>
      <c r="K12" s="369">
        <f>MEDIAN(M12:AR12)</f>
        <v>5</v>
      </c>
      <c r="L12" s="370">
        <f>COUNT(M12:AR12)</f>
        <v>2</v>
      </c>
      <c r="M12" s="368"/>
      <c r="N12" s="368">
        <v>6</v>
      </c>
      <c r="O12" s="368"/>
      <c r="P12" s="368"/>
      <c r="Q12" s="368"/>
      <c r="R12" s="368"/>
      <c r="S12" s="368"/>
      <c r="T12" s="368"/>
      <c r="U12" s="368"/>
      <c r="V12" s="368"/>
      <c r="W12" s="368"/>
      <c r="X12" s="368">
        <f>X13+X14</f>
        <v>4</v>
      </c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</row>
    <row r="13" spans="2:44" ht="28.15" hidden="1" thickBot="1">
      <c r="B13" s="135" t="s">
        <v>179</v>
      </c>
      <c r="C13" s="112" t="s">
        <v>174</v>
      </c>
      <c r="D13" s="112"/>
      <c r="E13" s="30" t="s">
        <v>312</v>
      </c>
      <c r="F13" s="30"/>
      <c r="G13" s="28">
        <v>87</v>
      </c>
      <c r="H13" s="17"/>
      <c r="I13" s="132"/>
      <c r="J13" s="133"/>
      <c r="K13" s="134"/>
      <c r="L13" s="292"/>
      <c r="M13" s="294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>
        <v>4</v>
      </c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9"/>
    </row>
    <row r="14" spans="2:44" ht="15.75">
      <c r="B14" s="116" t="s">
        <v>262</v>
      </c>
      <c r="C14" s="287"/>
      <c r="D14" s="48"/>
      <c r="E14" s="48" t="s">
        <v>311</v>
      </c>
      <c r="F14" s="29"/>
      <c r="G14" s="359"/>
      <c r="H14" s="368">
        <f t="shared" ref="H14:H15" si="5">MIN(M14:AR14)</f>
        <v>3</v>
      </c>
      <c r="I14" s="368">
        <f t="shared" ref="I14:I15" si="6">MIN(M14:AR14)</f>
        <v>3</v>
      </c>
      <c r="J14" s="369">
        <f t="shared" ref="J14:J15" si="7">AVERAGE(M14:AR14)</f>
        <v>3</v>
      </c>
      <c r="K14" s="369">
        <f t="shared" ref="K14:K15" si="8">MEDIAN(M14:AR14)</f>
        <v>3</v>
      </c>
      <c r="L14" s="370">
        <f t="shared" ref="L14:L15" si="9">COUNT(M14:AR14)</f>
        <v>1</v>
      </c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>
        <v>3</v>
      </c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</row>
    <row r="15" spans="2:44" ht="16.149999999999999" thickBot="1">
      <c r="B15" s="374" t="s">
        <v>142</v>
      </c>
      <c r="C15" s="287" t="s">
        <v>142</v>
      </c>
      <c r="D15" s="48" t="s">
        <v>142</v>
      </c>
      <c r="E15" s="48" t="s">
        <v>311</v>
      </c>
      <c r="F15" s="29"/>
      <c r="G15" s="357">
        <v>47</v>
      </c>
      <c r="H15" s="368">
        <f t="shared" si="5"/>
        <v>5</v>
      </c>
      <c r="I15" s="368">
        <f t="shared" si="6"/>
        <v>5</v>
      </c>
      <c r="J15" s="369">
        <f t="shared" si="7"/>
        <v>5.5</v>
      </c>
      <c r="K15" s="369">
        <f t="shared" si="8"/>
        <v>5.5</v>
      </c>
      <c r="L15" s="370">
        <f t="shared" si="9"/>
        <v>2</v>
      </c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>
        <v>6</v>
      </c>
      <c r="Y15" s="368"/>
      <c r="Z15" s="368"/>
      <c r="AA15" s="368"/>
      <c r="AB15" s="368"/>
      <c r="AC15" s="368"/>
      <c r="AD15" s="368"/>
      <c r="AE15" s="368"/>
      <c r="AF15" s="368"/>
      <c r="AG15" s="368"/>
      <c r="AH15" s="368">
        <v>5</v>
      </c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</row>
    <row r="16" spans="2:44" ht="28.15" hidden="1" thickBot="1">
      <c r="B16" s="112" t="s">
        <v>180</v>
      </c>
      <c r="C16" s="30" t="s">
        <v>142</v>
      </c>
      <c r="D16" s="30" t="s">
        <v>142</v>
      </c>
      <c r="E16" s="30" t="s">
        <v>312</v>
      </c>
      <c r="F16" s="30"/>
      <c r="G16" s="28">
        <v>88</v>
      </c>
      <c r="H16" s="17"/>
      <c r="I16" s="132"/>
      <c r="J16" s="133"/>
      <c r="K16" s="134"/>
      <c r="L16" s="292"/>
      <c r="M16" s="294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>
        <v>6</v>
      </c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9"/>
    </row>
    <row r="17" spans="2:44" ht="15.5" customHeight="1">
      <c r="B17" s="116" t="s">
        <v>263</v>
      </c>
      <c r="C17" s="288" t="s">
        <v>263</v>
      </c>
      <c r="D17" s="116" t="s">
        <v>263</v>
      </c>
      <c r="E17" s="48" t="s">
        <v>311</v>
      </c>
      <c r="F17" s="48"/>
      <c r="G17" s="359"/>
      <c r="H17" s="368">
        <f t="shared" ref="H17:H18" si="10">MIN(M17:AR17)</f>
        <v>2</v>
      </c>
      <c r="I17" s="368">
        <f t="shared" ref="I17:I18" si="11">MIN(M17:AR17)</f>
        <v>2</v>
      </c>
      <c r="J17" s="369">
        <f t="shared" ref="J17:J18" si="12">AVERAGE(M17:AR17)</f>
        <v>2</v>
      </c>
      <c r="K17" s="369">
        <f t="shared" ref="K17:K18" si="13">MEDIAN(M17:AR17)</f>
        <v>2</v>
      </c>
      <c r="L17" s="370">
        <f t="shared" ref="L17:L18" si="14">COUNT(M17:AR17)</f>
        <v>1</v>
      </c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>
        <v>2</v>
      </c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</row>
    <row r="18" spans="2:44" ht="16.149999999999999" thickBot="1">
      <c r="B18" s="374" t="s">
        <v>339</v>
      </c>
      <c r="C18" s="315" t="s">
        <v>143</v>
      </c>
      <c r="D18" s="155" t="s">
        <v>143</v>
      </c>
      <c r="E18" s="48" t="s">
        <v>311</v>
      </c>
      <c r="F18" s="48"/>
      <c r="G18" s="357">
        <v>48</v>
      </c>
      <c r="H18" s="368">
        <f t="shared" si="10"/>
        <v>5</v>
      </c>
      <c r="I18" s="368">
        <f t="shared" si="11"/>
        <v>5</v>
      </c>
      <c r="J18" s="369">
        <f t="shared" si="12"/>
        <v>5</v>
      </c>
      <c r="K18" s="369">
        <f t="shared" si="13"/>
        <v>5</v>
      </c>
      <c r="L18" s="370">
        <f t="shared" si="14"/>
        <v>1</v>
      </c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>
        <v>5</v>
      </c>
      <c r="AI18" s="368"/>
      <c r="AJ18" s="368"/>
      <c r="AK18" s="368"/>
      <c r="AL18" s="368"/>
      <c r="AM18" s="368"/>
      <c r="AN18" s="368"/>
      <c r="AO18" s="368"/>
      <c r="AP18" s="368"/>
      <c r="AQ18" s="368"/>
      <c r="AR18" s="368"/>
    </row>
    <row r="19" spans="2:44" ht="16.149999999999999" hidden="1" thickBot="1">
      <c r="B19" s="136" t="s">
        <v>120</v>
      </c>
      <c r="C19" s="137" t="s">
        <v>261</v>
      </c>
      <c r="D19" s="137" t="s">
        <v>261</v>
      </c>
      <c r="E19" s="30" t="s">
        <v>312</v>
      </c>
      <c r="F19" s="30"/>
      <c r="G19" s="28">
        <v>27</v>
      </c>
      <c r="H19" s="13"/>
      <c r="I19" s="10"/>
      <c r="J19" s="11"/>
      <c r="K19" s="12"/>
      <c r="L19" s="295"/>
      <c r="M19" s="13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307">
        <v>4</v>
      </c>
    </row>
    <row r="20" spans="2:44" ht="16.149999999999999" hidden="1" thickBot="1">
      <c r="B20" s="120" t="s">
        <v>155</v>
      </c>
      <c r="C20" s="122" t="s">
        <v>261</v>
      </c>
      <c r="D20" s="122" t="s">
        <v>261</v>
      </c>
      <c r="E20" s="30" t="s">
        <v>312</v>
      </c>
      <c r="F20" s="30"/>
      <c r="G20" s="28">
        <v>61</v>
      </c>
      <c r="H20" s="38"/>
      <c r="I20" s="39"/>
      <c r="J20" s="40"/>
      <c r="K20" s="41"/>
      <c r="L20" s="44"/>
      <c r="M20" s="2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>
        <v>4</v>
      </c>
      <c r="AI20" s="45"/>
      <c r="AJ20" s="45"/>
      <c r="AK20" s="45"/>
      <c r="AL20" s="45"/>
      <c r="AM20" s="45"/>
      <c r="AN20" s="45"/>
      <c r="AO20" s="45"/>
      <c r="AP20" s="45"/>
      <c r="AQ20" s="45"/>
      <c r="AR20" s="46"/>
    </row>
    <row r="21" spans="2:44" ht="29" customHeight="1">
      <c r="B21" s="374" t="s">
        <v>144</v>
      </c>
      <c r="C21" s="315" t="s">
        <v>144</v>
      </c>
      <c r="D21" s="155" t="s">
        <v>144</v>
      </c>
      <c r="E21" s="48" t="s">
        <v>311</v>
      </c>
      <c r="F21" s="48"/>
      <c r="G21" s="359">
        <v>49</v>
      </c>
      <c r="H21" s="368">
        <f t="shared" ref="H21:H24" si="15">MIN(M21:AR21)</f>
        <v>4</v>
      </c>
      <c r="I21" s="368">
        <f t="shared" ref="I21:I24" si="16">MIN(M21:AR21)</f>
        <v>4</v>
      </c>
      <c r="J21" s="369">
        <f t="shared" ref="J21:J24" si="17">AVERAGE(M21:AR21)</f>
        <v>4</v>
      </c>
      <c r="K21" s="369">
        <f t="shared" ref="K21:K24" si="18">MEDIAN(M21:AR21)</f>
        <v>4</v>
      </c>
      <c r="L21" s="370">
        <f t="shared" ref="L21:L24" si="19">COUNT(M21:AR21)</f>
        <v>1</v>
      </c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>
        <v>4</v>
      </c>
      <c r="AI21" s="368"/>
      <c r="AJ21" s="368"/>
      <c r="AK21" s="368"/>
      <c r="AL21" s="368"/>
      <c r="AM21" s="368"/>
      <c r="AN21" s="368"/>
      <c r="AO21" s="368"/>
      <c r="AP21" s="368"/>
      <c r="AQ21" s="368"/>
      <c r="AR21" s="368"/>
    </row>
    <row r="22" spans="2:44" ht="41.25">
      <c r="B22" s="374" t="s">
        <v>313</v>
      </c>
      <c r="C22" s="287" t="s">
        <v>181</v>
      </c>
      <c r="D22" s="48" t="s">
        <v>181</v>
      </c>
      <c r="E22" s="48" t="s">
        <v>311</v>
      </c>
      <c r="F22" s="48"/>
      <c r="G22" s="356">
        <v>89</v>
      </c>
      <c r="H22" s="368">
        <f>MIN(M22:AR22)</f>
        <v>4</v>
      </c>
      <c r="I22" s="368">
        <f t="shared" si="16"/>
        <v>4</v>
      </c>
      <c r="J22" s="369">
        <f t="shared" si="17"/>
        <v>4</v>
      </c>
      <c r="K22" s="369">
        <f t="shared" si="18"/>
        <v>4</v>
      </c>
      <c r="L22" s="370">
        <f t="shared" si="19"/>
        <v>1</v>
      </c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>
        <v>4</v>
      </c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</row>
    <row r="23" spans="2:44" ht="41.25">
      <c r="B23" s="374" t="s">
        <v>314</v>
      </c>
      <c r="C23" s="287" t="s">
        <v>190</v>
      </c>
      <c r="D23" s="48" t="s">
        <v>190</v>
      </c>
      <c r="E23" s="48" t="s">
        <v>311</v>
      </c>
      <c r="F23" s="48"/>
      <c r="G23" s="356">
        <v>98</v>
      </c>
      <c r="H23" s="368">
        <f t="shared" si="15"/>
        <v>6.5</v>
      </c>
      <c r="I23" s="368">
        <f t="shared" si="16"/>
        <v>6.5</v>
      </c>
      <c r="J23" s="369">
        <f t="shared" si="17"/>
        <v>6.5</v>
      </c>
      <c r="K23" s="369">
        <f t="shared" si="18"/>
        <v>6.5</v>
      </c>
      <c r="L23" s="370">
        <f t="shared" si="19"/>
        <v>1</v>
      </c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>
        <v>6.5</v>
      </c>
      <c r="AQ23" s="368"/>
      <c r="AR23" s="368"/>
    </row>
    <row r="24" spans="2:44" ht="16.149999999999999" thickBot="1">
      <c r="B24" s="374" t="s">
        <v>107</v>
      </c>
      <c r="C24" s="287" t="s">
        <v>107</v>
      </c>
      <c r="D24" s="48" t="s">
        <v>107</v>
      </c>
      <c r="E24" s="48" t="s">
        <v>311</v>
      </c>
      <c r="F24" s="48"/>
      <c r="G24" s="357">
        <v>1</v>
      </c>
      <c r="H24" s="368">
        <f t="shared" si="15"/>
        <v>6</v>
      </c>
      <c r="I24" s="368">
        <f t="shared" si="16"/>
        <v>6</v>
      </c>
      <c r="J24" s="369">
        <f t="shared" si="17"/>
        <v>6</v>
      </c>
      <c r="K24" s="369">
        <f t="shared" si="18"/>
        <v>6</v>
      </c>
      <c r="L24" s="370">
        <f t="shared" si="19"/>
        <v>1</v>
      </c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>
        <f>AJ25</f>
        <v>6</v>
      </c>
      <c r="AK24" s="368"/>
      <c r="AL24" s="368"/>
      <c r="AM24" s="368"/>
      <c r="AN24" s="368"/>
      <c r="AO24" s="368"/>
      <c r="AP24" s="368"/>
      <c r="AQ24" s="368"/>
      <c r="AR24" s="368"/>
    </row>
    <row r="25" spans="2:44" ht="16.149999999999999" hidden="1" thickBot="1">
      <c r="B25" s="138" t="s">
        <v>107</v>
      </c>
      <c r="C25" s="138" t="s">
        <v>107</v>
      </c>
      <c r="D25" s="138" t="s">
        <v>107</v>
      </c>
      <c r="E25" s="30" t="s">
        <v>312</v>
      </c>
      <c r="F25" s="30"/>
      <c r="G25" s="28">
        <v>119</v>
      </c>
      <c r="H25" s="17"/>
      <c r="I25" s="132"/>
      <c r="J25" s="133"/>
      <c r="K25" s="134"/>
      <c r="L25" s="292"/>
      <c r="M25" s="1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>
        <v>6</v>
      </c>
      <c r="AK25" s="277"/>
      <c r="AL25" s="277"/>
      <c r="AM25" s="277"/>
      <c r="AN25" s="277"/>
      <c r="AO25" s="277"/>
      <c r="AP25" s="277"/>
      <c r="AQ25" s="277"/>
      <c r="AR25" s="279"/>
    </row>
    <row r="26" spans="2:44" ht="15.75">
      <c r="B26" s="116" t="s">
        <v>264</v>
      </c>
      <c r="C26" s="316" t="s">
        <v>264</v>
      </c>
      <c r="D26" s="115" t="s">
        <v>264</v>
      </c>
      <c r="E26" s="48" t="s">
        <v>311</v>
      </c>
      <c r="F26" s="48"/>
      <c r="G26" s="359"/>
      <c r="H26" s="368">
        <f t="shared" ref="H26:H37" si="20">MIN(M26:AR26)</f>
        <v>3</v>
      </c>
      <c r="I26" s="368">
        <f t="shared" ref="I26:I37" si="21">MIN(M26:AR26)</f>
        <v>3</v>
      </c>
      <c r="J26" s="369">
        <f t="shared" ref="J26:J37" si="22">AVERAGE(M26:AR26)</f>
        <v>3</v>
      </c>
      <c r="K26" s="369">
        <f t="shared" ref="K26:K37" si="23">MEDIAN(M26:AR26)</f>
        <v>3</v>
      </c>
      <c r="L26" s="370">
        <f t="shared" ref="L26:L38" si="24">COUNT(M26:AR26)</f>
        <v>1</v>
      </c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>
        <v>3</v>
      </c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</row>
    <row r="27" spans="2:44" ht="15.75">
      <c r="B27" s="116" t="s">
        <v>265</v>
      </c>
      <c r="C27" s="316" t="s">
        <v>265</v>
      </c>
      <c r="D27" s="115" t="s">
        <v>265</v>
      </c>
      <c r="E27" s="48" t="s">
        <v>311</v>
      </c>
      <c r="F27" s="48"/>
      <c r="G27" s="356"/>
      <c r="H27" s="368">
        <f t="shared" si="20"/>
        <v>2</v>
      </c>
      <c r="I27" s="368">
        <f t="shared" si="21"/>
        <v>2</v>
      </c>
      <c r="J27" s="369">
        <f t="shared" si="22"/>
        <v>2</v>
      </c>
      <c r="K27" s="369">
        <f t="shared" si="23"/>
        <v>2</v>
      </c>
      <c r="L27" s="370">
        <f t="shared" si="24"/>
        <v>1</v>
      </c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>
        <v>2</v>
      </c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8"/>
    </row>
    <row r="28" spans="2:44" ht="15.75">
      <c r="B28" s="116" t="s">
        <v>266</v>
      </c>
      <c r="C28" s="316" t="s">
        <v>266</v>
      </c>
      <c r="D28" s="115" t="s">
        <v>266</v>
      </c>
      <c r="E28" s="48" t="s">
        <v>311</v>
      </c>
      <c r="F28" s="48"/>
      <c r="G28" s="356"/>
      <c r="H28" s="368">
        <f t="shared" si="20"/>
        <v>2</v>
      </c>
      <c r="I28" s="368">
        <f t="shared" si="21"/>
        <v>2</v>
      </c>
      <c r="J28" s="369">
        <f t="shared" si="22"/>
        <v>2</v>
      </c>
      <c r="K28" s="369">
        <f t="shared" si="23"/>
        <v>2</v>
      </c>
      <c r="L28" s="370">
        <f t="shared" si="24"/>
        <v>1</v>
      </c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>
        <v>2</v>
      </c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</row>
    <row r="29" spans="2:44" ht="15.75">
      <c r="B29" s="116" t="s">
        <v>267</v>
      </c>
      <c r="C29" s="316" t="s">
        <v>267</v>
      </c>
      <c r="D29" s="115" t="s">
        <v>267</v>
      </c>
      <c r="E29" s="48" t="s">
        <v>311</v>
      </c>
      <c r="F29" s="48"/>
      <c r="G29" s="356"/>
      <c r="H29" s="368">
        <f t="shared" si="20"/>
        <v>3</v>
      </c>
      <c r="I29" s="368">
        <f t="shared" si="21"/>
        <v>3</v>
      </c>
      <c r="J29" s="369">
        <f t="shared" si="22"/>
        <v>3</v>
      </c>
      <c r="K29" s="369">
        <f t="shared" si="23"/>
        <v>3</v>
      </c>
      <c r="L29" s="370">
        <f t="shared" si="24"/>
        <v>1</v>
      </c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>
        <v>3</v>
      </c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</row>
    <row r="30" spans="2:44" ht="15.75">
      <c r="B30" s="116" t="s">
        <v>268</v>
      </c>
      <c r="C30" s="316" t="s">
        <v>268</v>
      </c>
      <c r="D30" s="115" t="s">
        <v>268</v>
      </c>
      <c r="E30" s="48" t="s">
        <v>311</v>
      </c>
      <c r="F30" s="48"/>
      <c r="G30" s="356"/>
      <c r="H30" s="368">
        <f t="shared" si="20"/>
        <v>3</v>
      </c>
      <c r="I30" s="368">
        <f t="shared" si="21"/>
        <v>3</v>
      </c>
      <c r="J30" s="369">
        <f t="shared" si="22"/>
        <v>3</v>
      </c>
      <c r="K30" s="369">
        <f t="shared" si="23"/>
        <v>3</v>
      </c>
      <c r="L30" s="370">
        <f t="shared" si="24"/>
        <v>1</v>
      </c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>
        <v>3</v>
      </c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</row>
    <row r="31" spans="2:44" ht="15.75">
      <c r="B31" s="116" t="s">
        <v>269</v>
      </c>
      <c r="C31" s="316" t="s">
        <v>269</v>
      </c>
      <c r="D31" s="115" t="s">
        <v>269</v>
      </c>
      <c r="E31" s="48" t="s">
        <v>311</v>
      </c>
      <c r="F31" s="48"/>
      <c r="G31" s="356"/>
      <c r="H31" s="368">
        <f t="shared" si="20"/>
        <v>2</v>
      </c>
      <c r="I31" s="368">
        <f t="shared" si="21"/>
        <v>2</v>
      </c>
      <c r="J31" s="369">
        <f t="shared" si="22"/>
        <v>2</v>
      </c>
      <c r="K31" s="369">
        <f t="shared" si="23"/>
        <v>2</v>
      </c>
      <c r="L31" s="370">
        <f t="shared" si="24"/>
        <v>1</v>
      </c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>
        <v>2</v>
      </c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</row>
    <row r="32" spans="2:44" ht="15.75">
      <c r="B32" s="116" t="s">
        <v>270</v>
      </c>
      <c r="C32" s="316" t="s">
        <v>270</v>
      </c>
      <c r="D32" s="115" t="s">
        <v>270</v>
      </c>
      <c r="E32" s="48" t="s">
        <v>311</v>
      </c>
      <c r="F32" s="48"/>
      <c r="G32" s="356"/>
      <c r="H32" s="368">
        <f t="shared" si="20"/>
        <v>2</v>
      </c>
      <c r="I32" s="368">
        <f t="shared" si="21"/>
        <v>2</v>
      </c>
      <c r="J32" s="369">
        <f t="shared" si="22"/>
        <v>2</v>
      </c>
      <c r="K32" s="369">
        <f t="shared" si="23"/>
        <v>2</v>
      </c>
      <c r="L32" s="370">
        <f t="shared" si="24"/>
        <v>1</v>
      </c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>
        <v>2</v>
      </c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</row>
    <row r="33" spans="2:44" ht="15.75">
      <c r="B33" s="116" t="s">
        <v>271</v>
      </c>
      <c r="C33" s="316" t="s">
        <v>271</v>
      </c>
      <c r="D33" s="115" t="s">
        <v>271</v>
      </c>
      <c r="E33" s="48" t="s">
        <v>311</v>
      </c>
      <c r="F33" s="48"/>
      <c r="G33" s="356"/>
      <c r="H33" s="368">
        <f t="shared" si="20"/>
        <v>2</v>
      </c>
      <c r="I33" s="368">
        <f t="shared" si="21"/>
        <v>2</v>
      </c>
      <c r="J33" s="369">
        <f t="shared" si="22"/>
        <v>2</v>
      </c>
      <c r="K33" s="369">
        <f t="shared" si="23"/>
        <v>2</v>
      </c>
      <c r="L33" s="370">
        <f t="shared" si="24"/>
        <v>1</v>
      </c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>
        <v>2</v>
      </c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</row>
    <row r="34" spans="2:44" ht="15.75">
      <c r="B34" s="116" t="s">
        <v>272</v>
      </c>
      <c r="C34" s="316" t="s">
        <v>272</v>
      </c>
      <c r="D34" s="115" t="s">
        <v>272</v>
      </c>
      <c r="E34" s="48" t="s">
        <v>311</v>
      </c>
      <c r="F34" s="48"/>
      <c r="G34" s="356"/>
      <c r="H34" s="368">
        <f t="shared" si="20"/>
        <v>2.5</v>
      </c>
      <c r="I34" s="368">
        <f t="shared" si="21"/>
        <v>2.5</v>
      </c>
      <c r="J34" s="369">
        <f t="shared" si="22"/>
        <v>2.5</v>
      </c>
      <c r="K34" s="369">
        <f t="shared" si="23"/>
        <v>2.5</v>
      </c>
      <c r="L34" s="370">
        <f t="shared" si="24"/>
        <v>1</v>
      </c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>
        <v>2.5</v>
      </c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</row>
    <row r="35" spans="2:44" ht="15.75">
      <c r="B35" s="116" t="s">
        <v>273</v>
      </c>
      <c r="C35" s="316" t="s">
        <v>273</v>
      </c>
      <c r="D35" s="115" t="s">
        <v>273</v>
      </c>
      <c r="E35" s="48" t="s">
        <v>311</v>
      </c>
      <c r="F35" s="48"/>
      <c r="G35" s="356"/>
      <c r="H35" s="368">
        <f t="shared" si="20"/>
        <v>2.1</v>
      </c>
      <c r="I35" s="368">
        <f t="shared" si="21"/>
        <v>2.1</v>
      </c>
      <c r="J35" s="369">
        <f t="shared" si="22"/>
        <v>2.1</v>
      </c>
      <c r="K35" s="369">
        <f t="shared" si="23"/>
        <v>2.1</v>
      </c>
      <c r="L35" s="370">
        <f t="shared" si="24"/>
        <v>1</v>
      </c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>
        <v>2.1</v>
      </c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368"/>
    </row>
    <row r="36" spans="2:44" ht="15.75">
      <c r="B36" s="116" t="s">
        <v>274</v>
      </c>
      <c r="C36" s="316" t="s">
        <v>274</v>
      </c>
      <c r="D36" s="115" t="s">
        <v>274</v>
      </c>
      <c r="E36" s="48" t="s">
        <v>311</v>
      </c>
      <c r="F36" s="48"/>
      <c r="G36" s="356"/>
      <c r="H36" s="368">
        <f t="shared" si="20"/>
        <v>2</v>
      </c>
      <c r="I36" s="368">
        <f t="shared" si="21"/>
        <v>2</v>
      </c>
      <c r="J36" s="369">
        <f t="shared" si="22"/>
        <v>2</v>
      </c>
      <c r="K36" s="369">
        <f t="shared" si="23"/>
        <v>2</v>
      </c>
      <c r="L36" s="370">
        <f t="shared" si="24"/>
        <v>1</v>
      </c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>
        <v>2</v>
      </c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</row>
    <row r="37" spans="2:44" ht="15.75">
      <c r="B37" s="375" t="s">
        <v>146</v>
      </c>
      <c r="C37" s="317" t="s">
        <v>146</v>
      </c>
      <c r="D37" s="49" t="s">
        <v>146</v>
      </c>
      <c r="E37" s="48" t="s">
        <v>311</v>
      </c>
      <c r="F37" s="48"/>
      <c r="G37" s="356">
        <v>51</v>
      </c>
      <c r="H37" s="368">
        <f t="shared" si="20"/>
        <v>5</v>
      </c>
      <c r="I37" s="368">
        <f t="shared" si="21"/>
        <v>5</v>
      </c>
      <c r="J37" s="369">
        <f t="shared" si="22"/>
        <v>5</v>
      </c>
      <c r="K37" s="369">
        <f t="shared" si="23"/>
        <v>5</v>
      </c>
      <c r="L37" s="370">
        <f t="shared" si="24"/>
        <v>1</v>
      </c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>
        <v>5</v>
      </c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</row>
    <row r="38" spans="2:44" ht="16.149999999999999" thickBot="1">
      <c r="B38" s="373" t="s">
        <v>206</v>
      </c>
      <c r="C38" s="255" t="s">
        <v>206</v>
      </c>
      <c r="D38" s="52" t="s">
        <v>206</v>
      </c>
      <c r="E38" s="48" t="s">
        <v>311</v>
      </c>
      <c r="F38" s="48"/>
      <c r="G38" s="357">
        <v>115</v>
      </c>
      <c r="H38" s="368"/>
      <c r="I38" s="368"/>
      <c r="J38" s="369"/>
      <c r="K38" s="369"/>
      <c r="L38" s="370">
        <f t="shared" si="24"/>
        <v>0</v>
      </c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</row>
    <row r="39" spans="2:44" ht="16.149999999999999" hidden="1" thickBot="1">
      <c r="B39" s="110" t="s">
        <v>206</v>
      </c>
      <c r="C39" s="110" t="s">
        <v>206</v>
      </c>
      <c r="D39" s="110" t="s">
        <v>206</v>
      </c>
      <c r="E39" s="30" t="s">
        <v>312</v>
      </c>
      <c r="F39" s="30"/>
      <c r="G39" s="28">
        <v>136</v>
      </c>
      <c r="H39" s="17"/>
      <c r="I39" s="132"/>
      <c r="J39" s="133"/>
      <c r="K39" s="134"/>
      <c r="L39" s="292"/>
      <c r="M39" s="17"/>
      <c r="N39" s="277"/>
      <c r="O39" s="277"/>
      <c r="P39" s="277"/>
      <c r="Q39" s="277"/>
      <c r="R39" s="277"/>
      <c r="S39" s="277"/>
      <c r="T39" s="277"/>
      <c r="U39" s="277"/>
      <c r="V39" s="277"/>
      <c r="W39" s="277">
        <v>4</v>
      </c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9"/>
    </row>
    <row r="40" spans="2:44" ht="15.75">
      <c r="B40" s="116" t="s">
        <v>275</v>
      </c>
      <c r="C40" s="288" t="s">
        <v>275</v>
      </c>
      <c r="D40" s="116" t="s">
        <v>275</v>
      </c>
      <c r="E40" s="48" t="s">
        <v>311</v>
      </c>
      <c r="F40" s="48"/>
      <c r="G40" s="359"/>
      <c r="H40" s="368">
        <f t="shared" ref="H40:H42" si="25">MIN(M40:AR40)</f>
        <v>4</v>
      </c>
      <c r="I40" s="368">
        <f t="shared" ref="I40:I42" si="26">MIN(M40:AR40)</f>
        <v>4</v>
      </c>
      <c r="J40" s="369">
        <f t="shared" ref="J40:J42" si="27">AVERAGE(M40:AR40)</f>
        <v>4</v>
      </c>
      <c r="K40" s="369">
        <f t="shared" ref="K40:K42" si="28">MEDIAN(M40:AR40)</f>
        <v>4</v>
      </c>
      <c r="L40" s="370">
        <f t="shared" ref="L40:L41" si="29">COUNT(M40:AR40)</f>
        <v>1</v>
      </c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>
        <v>4</v>
      </c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</row>
    <row r="41" spans="2:44" ht="15.75">
      <c r="B41" s="116" t="s">
        <v>49</v>
      </c>
      <c r="C41" s="288" t="s">
        <v>49</v>
      </c>
      <c r="D41" s="116" t="s">
        <v>49</v>
      </c>
      <c r="E41" s="48" t="s">
        <v>311</v>
      </c>
      <c r="F41" s="48"/>
      <c r="G41" s="356"/>
      <c r="H41" s="368">
        <f t="shared" si="25"/>
        <v>2</v>
      </c>
      <c r="I41" s="368">
        <f t="shared" si="26"/>
        <v>2</v>
      </c>
      <c r="J41" s="369">
        <f t="shared" si="27"/>
        <v>2</v>
      </c>
      <c r="K41" s="369">
        <f t="shared" si="28"/>
        <v>2</v>
      </c>
      <c r="L41" s="370">
        <f t="shared" si="29"/>
        <v>1</v>
      </c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>
        <v>2</v>
      </c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</row>
    <row r="42" spans="2:44" ht="16.149999999999999" thickBot="1">
      <c r="B42" s="374" t="s">
        <v>99</v>
      </c>
      <c r="C42" s="287" t="s">
        <v>99</v>
      </c>
      <c r="D42" s="48" t="s">
        <v>99</v>
      </c>
      <c r="E42" s="48" t="s">
        <v>311</v>
      </c>
      <c r="F42" s="48"/>
      <c r="G42" s="357">
        <v>2</v>
      </c>
      <c r="H42" s="368">
        <f t="shared" si="25"/>
        <v>2</v>
      </c>
      <c r="I42" s="368">
        <f t="shared" si="26"/>
        <v>2</v>
      </c>
      <c r="J42" s="369">
        <f t="shared" si="27"/>
        <v>3.5</v>
      </c>
      <c r="K42" s="369">
        <f t="shared" si="28"/>
        <v>3.5</v>
      </c>
      <c r="L42" s="370">
        <f>COUNT(M42:AR42)</f>
        <v>2</v>
      </c>
      <c r="M42" s="368">
        <v>2</v>
      </c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>
        <v>5</v>
      </c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</row>
    <row r="43" spans="2:44" ht="41.65" hidden="1" thickBot="1">
      <c r="B43" s="112" t="s">
        <v>182</v>
      </c>
      <c r="C43" s="112" t="s">
        <v>99</v>
      </c>
      <c r="D43" s="112" t="s">
        <v>99</v>
      </c>
      <c r="E43" s="30" t="s">
        <v>312</v>
      </c>
      <c r="F43" s="30"/>
      <c r="G43" s="28">
        <v>90</v>
      </c>
      <c r="H43" s="17"/>
      <c r="I43" s="132"/>
      <c r="J43" s="133"/>
      <c r="K43" s="134"/>
      <c r="L43" s="292"/>
      <c r="M43" s="294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>
        <v>5</v>
      </c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9"/>
    </row>
    <row r="44" spans="2:44" ht="16.149999999999999" thickBot="1">
      <c r="B44" s="373" t="s">
        <v>215</v>
      </c>
      <c r="C44" s="286" t="s">
        <v>215</v>
      </c>
      <c r="D44" s="50" t="s">
        <v>215</v>
      </c>
      <c r="E44" s="50" t="s">
        <v>311</v>
      </c>
      <c r="F44" s="50"/>
      <c r="G44" s="358">
        <v>145</v>
      </c>
      <c r="H44" s="368">
        <f>MIN(M44:AR44)</f>
        <v>3</v>
      </c>
      <c r="I44" s="368">
        <f>MIN(M44:AR44)</f>
        <v>3</v>
      </c>
      <c r="J44" s="369">
        <f>AVERAGE(M44:AR44)</f>
        <v>3.5</v>
      </c>
      <c r="K44" s="369">
        <f>MEDIAN(M44:AR44)</f>
        <v>3.5</v>
      </c>
      <c r="L44" s="370">
        <f>COUNT(M44:AR44)</f>
        <v>2</v>
      </c>
      <c r="M44" s="368">
        <v>4</v>
      </c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>
        <v>3</v>
      </c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</row>
    <row r="45" spans="2:44" ht="16.149999999999999" hidden="1" thickBot="1">
      <c r="B45" s="112" t="s">
        <v>104</v>
      </c>
      <c r="C45" s="139" t="s">
        <v>215</v>
      </c>
      <c r="D45" s="139" t="s">
        <v>215</v>
      </c>
      <c r="E45" s="30" t="s">
        <v>312</v>
      </c>
      <c r="F45" s="30"/>
      <c r="G45" s="28">
        <v>3</v>
      </c>
      <c r="H45" s="17"/>
      <c r="I45" s="132"/>
      <c r="J45" s="133"/>
      <c r="K45" s="134"/>
      <c r="L45" s="292">
        <f>COUNT(M45:AR45)</f>
        <v>1</v>
      </c>
      <c r="M45" s="308">
        <v>4</v>
      </c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9"/>
    </row>
    <row r="46" spans="2:44" ht="15.75">
      <c r="B46" s="374" t="s">
        <v>165</v>
      </c>
      <c r="C46" s="287" t="s">
        <v>165</v>
      </c>
      <c r="D46" s="48" t="s">
        <v>165</v>
      </c>
      <c r="E46" s="48" t="s">
        <v>311</v>
      </c>
      <c r="F46" s="48"/>
      <c r="G46" s="359">
        <v>73</v>
      </c>
      <c r="H46" s="368">
        <f t="shared" ref="H46:H49" si="30">MIN(M46:AR46)</f>
        <v>4</v>
      </c>
      <c r="I46" s="368">
        <f t="shared" ref="I46:I49" si="31">MIN(M46:AR46)</f>
        <v>4</v>
      </c>
      <c r="J46" s="369">
        <f t="shared" ref="J46:J49" si="32">AVERAGE(M46:AR46)</f>
        <v>4</v>
      </c>
      <c r="K46" s="369">
        <f t="shared" ref="K46:K49" si="33">MEDIAN(M46:AR46)</f>
        <v>4</v>
      </c>
      <c r="L46" s="370">
        <f t="shared" ref="L46:L49" si="34">COUNT(M46:AR46)</f>
        <v>1</v>
      </c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>
        <v>4</v>
      </c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</row>
    <row r="47" spans="2:44" ht="15.75">
      <c r="B47" s="374" t="s">
        <v>166</v>
      </c>
      <c r="C47" s="287" t="s">
        <v>166</v>
      </c>
      <c r="D47" s="48" t="s">
        <v>166</v>
      </c>
      <c r="E47" s="48" t="s">
        <v>311</v>
      </c>
      <c r="F47" s="48"/>
      <c r="G47" s="356">
        <v>74</v>
      </c>
      <c r="H47" s="368">
        <f t="shared" si="30"/>
        <v>4</v>
      </c>
      <c r="I47" s="368">
        <f t="shared" si="31"/>
        <v>4</v>
      </c>
      <c r="J47" s="369">
        <f t="shared" si="32"/>
        <v>4</v>
      </c>
      <c r="K47" s="369">
        <f t="shared" si="33"/>
        <v>4</v>
      </c>
      <c r="L47" s="370">
        <f t="shared" si="34"/>
        <v>1</v>
      </c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>
        <v>4</v>
      </c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</row>
    <row r="48" spans="2:44" ht="15.75">
      <c r="B48" s="374" t="s">
        <v>167</v>
      </c>
      <c r="C48" s="287" t="s">
        <v>167</v>
      </c>
      <c r="D48" s="48" t="s">
        <v>167</v>
      </c>
      <c r="E48" s="48" t="s">
        <v>311</v>
      </c>
      <c r="F48" s="48"/>
      <c r="G48" s="356">
        <v>75</v>
      </c>
      <c r="H48" s="368">
        <f t="shared" si="30"/>
        <v>8.5</v>
      </c>
      <c r="I48" s="368">
        <f t="shared" si="31"/>
        <v>8.5</v>
      </c>
      <c r="J48" s="369">
        <f t="shared" si="32"/>
        <v>8.5</v>
      </c>
      <c r="K48" s="369">
        <f t="shared" si="33"/>
        <v>8.5</v>
      </c>
      <c r="L48" s="370">
        <f t="shared" si="34"/>
        <v>1</v>
      </c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>
        <v>8.5</v>
      </c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</row>
    <row r="49" spans="2:44" ht="16.149999999999999" thickBot="1">
      <c r="B49" s="374" t="s">
        <v>173</v>
      </c>
      <c r="C49" s="287" t="s">
        <v>173</v>
      </c>
      <c r="D49" s="48" t="s">
        <v>173</v>
      </c>
      <c r="E49" s="48" t="s">
        <v>311</v>
      </c>
      <c r="F49" s="48"/>
      <c r="G49" s="357">
        <v>79</v>
      </c>
      <c r="H49" s="368">
        <f t="shared" si="30"/>
        <v>5</v>
      </c>
      <c r="I49" s="368">
        <f t="shared" si="31"/>
        <v>5</v>
      </c>
      <c r="J49" s="369">
        <f t="shared" si="32"/>
        <v>5</v>
      </c>
      <c r="K49" s="369">
        <f t="shared" si="33"/>
        <v>5</v>
      </c>
      <c r="L49" s="370">
        <f t="shared" si="34"/>
        <v>1</v>
      </c>
      <c r="M49" s="368"/>
      <c r="N49" s="368"/>
      <c r="O49" s="368"/>
      <c r="P49" s="368"/>
      <c r="Q49" s="368"/>
      <c r="R49" s="368">
        <v>5</v>
      </c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</row>
    <row r="50" spans="2:44" ht="16.149999999999999" hidden="1" thickBot="1">
      <c r="B50" s="112" t="s">
        <v>315</v>
      </c>
      <c r="C50" s="112" t="s">
        <v>147</v>
      </c>
      <c r="D50" s="112" t="s">
        <v>147</v>
      </c>
      <c r="E50" s="30" t="s">
        <v>312</v>
      </c>
      <c r="F50" s="30"/>
      <c r="G50" s="117">
        <v>4</v>
      </c>
      <c r="H50" s="17"/>
      <c r="I50" s="132"/>
      <c r="J50" s="133"/>
      <c r="K50" s="134"/>
      <c r="L50" s="292"/>
      <c r="M50" s="294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80"/>
      <c r="AK50" s="277"/>
      <c r="AL50" s="277"/>
      <c r="AM50" s="277"/>
      <c r="AN50" s="277"/>
      <c r="AO50" s="277"/>
      <c r="AP50" s="277"/>
      <c r="AQ50" s="277"/>
      <c r="AR50" s="279"/>
    </row>
    <row r="51" spans="2:44" ht="27.4" thickBot="1">
      <c r="B51" s="374" t="s">
        <v>109</v>
      </c>
      <c r="C51" s="287" t="s">
        <v>147</v>
      </c>
      <c r="D51" s="48" t="s">
        <v>147</v>
      </c>
      <c r="E51" s="48" t="s">
        <v>311</v>
      </c>
      <c r="F51" s="48"/>
      <c r="G51" s="358">
        <v>52</v>
      </c>
      <c r="H51" s="368">
        <f>MIN(M51:AR51)</f>
        <v>4</v>
      </c>
      <c r="I51" s="368">
        <f>MIN(M51:AR51)</f>
        <v>4</v>
      </c>
      <c r="J51" s="369">
        <f>AVERAGE(M51:AR51)</f>
        <v>4.5</v>
      </c>
      <c r="K51" s="369">
        <f>MEDIAN(M51:AR51)</f>
        <v>4.5</v>
      </c>
      <c r="L51" s="370">
        <f>COUNT(M51:AR51)</f>
        <v>2</v>
      </c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>
        <v>4</v>
      </c>
      <c r="AI51" s="368"/>
      <c r="AJ51" s="368">
        <v>5</v>
      </c>
      <c r="AK51" s="368"/>
      <c r="AL51" s="368"/>
      <c r="AM51" s="368"/>
      <c r="AN51" s="368"/>
      <c r="AO51" s="368"/>
      <c r="AP51" s="368"/>
      <c r="AQ51" s="368"/>
      <c r="AR51" s="368"/>
    </row>
    <row r="52" spans="2:44" ht="16.149999999999999" hidden="1" thickBot="1">
      <c r="B52" s="138" t="s">
        <v>109</v>
      </c>
      <c r="C52" s="112" t="s">
        <v>147</v>
      </c>
      <c r="D52" s="112" t="s">
        <v>147</v>
      </c>
      <c r="E52" s="30" t="s">
        <v>312</v>
      </c>
      <c r="F52" s="30"/>
      <c r="G52" s="28">
        <v>121</v>
      </c>
      <c r="H52" s="17"/>
      <c r="I52" s="132"/>
      <c r="J52" s="133"/>
      <c r="K52" s="134"/>
      <c r="L52" s="292"/>
      <c r="M52" s="1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>
        <v>5</v>
      </c>
      <c r="AK52" s="277"/>
      <c r="AL52" s="277"/>
      <c r="AM52" s="277"/>
      <c r="AN52" s="277"/>
      <c r="AO52" s="277"/>
      <c r="AP52" s="277"/>
      <c r="AQ52" s="277"/>
      <c r="AR52" s="279"/>
    </row>
    <row r="53" spans="2:44" ht="15.75">
      <c r="B53" s="116" t="s">
        <v>276</v>
      </c>
      <c r="C53" s="288" t="s">
        <v>276</v>
      </c>
      <c r="D53" s="116" t="s">
        <v>276</v>
      </c>
      <c r="E53" s="48" t="s">
        <v>311</v>
      </c>
      <c r="F53" s="48"/>
      <c r="G53" s="359"/>
      <c r="H53" s="368">
        <f t="shared" ref="H53:H55" si="35">MIN(M53:AR53)</f>
        <v>2</v>
      </c>
      <c r="I53" s="368">
        <f t="shared" ref="I53:I55" si="36">MIN(M53:AR53)</f>
        <v>2</v>
      </c>
      <c r="J53" s="369">
        <f t="shared" ref="J53:J55" si="37">AVERAGE(M53:AR53)</f>
        <v>2</v>
      </c>
      <c r="K53" s="369">
        <f t="shared" ref="K53:K55" si="38">MEDIAN(M53:AR53)</f>
        <v>2</v>
      </c>
      <c r="L53" s="370">
        <f t="shared" ref="L53:L55" si="39">COUNT(M53:AR53)</f>
        <v>1</v>
      </c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>
        <v>2</v>
      </c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</row>
    <row r="54" spans="2:44" ht="15.75">
      <c r="B54" s="376" t="s">
        <v>210</v>
      </c>
      <c r="C54" s="318" t="s">
        <v>210</v>
      </c>
      <c r="D54" s="156" t="s">
        <v>210</v>
      </c>
      <c r="E54" s="156" t="s">
        <v>311</v>
      </c>
      <c r="F54" s="156"/>
      <c r="G54" s="356">
        <v>140</v>
      </c>
      <c r="H54" s="368">
        <f t="shared" si="35"/>
        <v>1</v>
      </c>
      <c r="I54" s="368">
        <f t="shared" si="36"/>
        <v>1</v>
      </c>
      <c r="J54" s="369">
        <f t="shared" si="37"/>
        <v>1</v>
      </c>
      <c r="K54" s="369">
        <f t="shared" si="38"/>
        <v>1</v>
      </c>
      <c r="L54" s="370">
        <f t="shared" si="39"/>
        <v>1</v>
      </c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>
        <v>1</v>
      </c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</row>
    <row r="55" spans="2:44" ht="16.149999999999999" thickBot="1">
      <c r="B55" s="367" t="s">
        <v>105</v>
      </c>
      <c r="C55" s="319" t="s">
        <v>105</v>
      </c>
      <c r="D55" s="157" t="s">
        <v>105</v>
      </c>
      <c r="E55" s="157" t="s">
        <v>311</v>
      </c>
      <c r="F55" s="157"/>
      <c r="G55" s="357">
        <v>5</v>
      </c>
      <c r="H55" s="368">
        <f t="shared" si="35"/>
        <v>3</v>
      </c>
      <c r="I55" s="368">
        <f t="shared" si="36"/>
        <v>3</v>
      </c>
      <c r="J55" s="369">
        <f t="shared" si="37"/>
        <v>3</v>
      </c>
      <c r="K55" s="369">
        <f t="shared" si="38"/>
        <v>3</v>
      </c>
      <c r="L55" s="370">
        <f t="shared" si="39"/>
        <v>1</v>
      </c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>
        <v>3</v>
      </c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</row>
    <row r="56" spans="2:44" ht="16.149999999999999" hidden="1" thickBot="1">
      <c r="B56" s="140" t="s">
        <v>204</v>
      </c>
      <c r="C56" t="s">
        <v>204</v>
      </c>
      <c r="D56" t="s">
        <v>204</v>
      </c>
      <c r="E56" t="s">
        <v>312</v>
      </c>
      <c r="G56" s="28">
        <v>113</v>
      </c>
      <c r="H56" s="13"/>
      <c r="I56" s="10"/>
      <c r="J56" s="11"/>
      <c r="K56" s="12"/>
      <c r="L56" s="295"/>
      <c r="M56" s="13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20"/>
    </row>
    <row r="57" spans="2:44" ht="16.149999999999999" hidden="1" thickBot="1">
      <c r="B57" s="121" t="s">
        <v>204</v>
      </c>
      <c r="C57" s="121" t="s">
        <v>204</v>
      </c>
      <c r="D57" s="121" t="s">
        <v>204</v>
      </c>
      <c r="E57" t="s">
        <v>312</v>
      </c>
      <c r="G57" s="28">
        <v>134</v>
      </c>
      <c r="H57" s="38"/>
      <c r="I57" s="39"/>
      <c r="J57" s="40"/>
      <c r="K57" s="41"/>
      <c r="L57" s="44"/>
      <c r="M57" s="38"/>
      <c r="N57" s="45"/>
      <c r="O57" s="45"/>
      <c r="P57" s="45"/>
      <c r="Q57" s="45"/>
      <c r="R57" s="45"/>
      <c r="S57" s="45"/>
      <c r="T57" s="45"/>
      <c r="U57" s="45"/>
      <c r="V57" s="45"/>
      <c r="W57" s="45">
        <v>4</v>
      </c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6"/>
    </row>
    <row r="58" spans="2:44" ht="15.75">
      <c r="B58" s="373" t="s">
        <v>340</v>
      </c>
      <c r="C58" s="255" t="s">
        <v>204</v>
      </c>
      <c r="D58" s="52" t="s">
        <v>204</v>
      </c>
      <c r="E58" s="52" t="s">
        <v>311</v>
      </c>
      <c r="F58" s="52"/>
      <c r="G58" s="359">
        <f>SUM(G59+G106+G107)</f>
        <v>6</v>
      </c>
      <c r="H58" s="368">
        <f t="shared" ref="H58:H59" si="40">MIN(M58:AR58)</f>
        <v>4</v>
      </c>
      <c r="I58" s="368">
        <f t="shared" ref="I58:I59" si="41">MIN(M58:AR58)</f>
        <v>4</v>
      </c>
      <c r="J58" s="369">
        <f t="shared" ref="J58:J59" si="42">AVERAGE(M58:AR58)</f>
        <v>4</v>
      </c>
      <c r="K58" s="369">
        <f t="shared" ref="K58:K59" si="43">MEDIAN(M58:AR58)</f>
        <v>4</v>
      </c>
      <c r="L58" s="370">
        <f t="shared" ref="L58:L59" si="44">COUNT(M58:AR58)</f>
        <v>1</v>
      </c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>
        <v>4</v>
      </c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</row>
    <row r="59" spans="2:44" ht="16.149999999999999" thickBot="1">
      <c r="B59" s="374" t="s">
        <v>116</v>
      </c>
      <c r="C59" s="287" t="s">
        <v>116</v>
      </c>
      <c r="D59" s="48" t="s">
        <v>116</v>
      </c>
      <c r="E59" s="48" t="s">
        <v>311</v>
      </c>
      <c r="F59" s="48"/>
      <c r="G59" s="357">
        <v>6</v>
      </c>
      <c r="H59" s="368">
        <f t="shared" si="40"/>
        <v>3</v>
      </c>
      <c r="I59" s="368">
        <f t="shared" si="41"/>
        <v>3</v>
      </c>
      <c r="J59" s="369">
        <f t="shared" si="42"/>
        <v>3.6666666666666665</v>
      </c>
      <c r="K59" s="369">
        <f t="shared" si="43"/>
        <v>4</v>
      </c>
      <c r="L59" s="370">
        <f t="shared" si="44"/>
        <v>3</v>
      </c>
      <c r="M59" s="368"/>
      <c r="N59" s="368"/>
      <c r="O59" s="368"/>
      <c r="P59" s="368"/>
      <c r="Q59" s="368">
        <v>4</v>
      </c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>
        <v>4</v>
      </c>
      <c r="AI59" s="368"/>
      <c r="AJ59" s="368">
        <v>3</v>
      </c>
      <c r="AK59" s="368"/>
      <c r="AL59" s="368"/>
      <c r="AM59" s="368"/>
      <c r="AN59" s="368"/>
      <c r="AO59" s="368"/>
      <c r="AP59" s="368"/>
      <c r="AQ59" s="368"/>
      <c r="AR59" s="368"/>
    </row>
    <row r="60" spans="2:44" ht="16.149999999999999" hidden="1" thickBot="1">
      <c r="B60" s="136" t="s">
        <v>150</v>
      </c>
      <c r="C60" s="30" t="s">
        <v>116</v>
      </c>
      <c r="D60" s="30" t="s">
        <v>116</v>
      </c>
      <c r="E60" s="30" t="s">
        <v>316</v>
      </c>
      <c r="F60" s="30"/>
      <c r="G60" s="28">
        <v>55</v>
      </c>
      <c r="H60" s="13"/>
      <c r="I60" s="10"/>
      <c r="J60" s="11"/>
      <c r="K60" s="12"/>
      <c r="L60" s="295"/>
      <c r="M60" s="13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>
        <v>4</v>
      </c>
      <c r="AI60" s="19"/>
      <c r="AJ60" s="19"/>
      <c r="AK60" s="19"/>
      <c r="AL60" s="19"/>
      <c r="AM60" s="19"/>
      <c r="AN60" s="19"/>
      <c r="AO60" s="19"/>
      <c r="AP60" s="19"/>
      <c r="AQ60" s="19"/>
      <c r="AR60" s="20"/>
    </row>
    <row r="61" spans="2:44" ht="16.149999999999999" hidden="1" thickBot="1">
      <c r="B61" s="31" t="s">
        <v>116</v>
      </c>
      <c r="C61" s="30" t="s">
        <v>116</v>
      </c>
      <c r="D61" s="30" t="s">
        <v>116</v>
      </c>
      <c r="E61" t="s">
        <v>316</v>
      </c>
      <c r="G61" s="28">
        <v>130</v>
      </c>
      <c r="H61" s="8"/>
      <c r="I61" s="5"/>
      <c r="J61" s="6"/>
      <c r="K61" s="7"/>
      <c r="L61" s="16"/>
      <c r="M61" s="8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>
        <v>3</v>
      </c>
      <c r="AK61" s="21"/>
      <c r="AL61" s="21"/>
      <c r="AM61" s="21"/>
      <c r="AN61" s="21"/>
      <c r="AO61" s="21"/>
      <c r="AP61" s="21"/>
      <c r="AQ61" s="21"/>
      <c r="AR61" s="22"/>
    </row>
    <row r="62" spans="2:44" ht="16.149999999999999" hidden="1" thickBot="1">
      <c r="B62" s="121" t="s">
        <v>116</v>
      </c>
      <c r="C62" s="30" t="s">
        <v>116</v>
      </c>
      <c r="D62" s="30" t="s">
        <v>116</v>
      </c>
      <c r="E62" t="s">
        <v>316</v>
      </c>
      <c r="G62" s="28"/>
      <c r="H62" s="38"/>
      <c r="I62" s="39"/>
      <c r="J62" s="40"/>
      <c r="K62" s="41"/>
      <c r="L62" s="44"/>
      <c r="M62" s="38"/>
      <c r="N62" s="45"/>
      <c r="O62" s="45"/>
      <c r="P62" s="45"/>
      <c r="Q62" s="45">
        <v>4</v>
      </c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6"/>
    </row>
    <row r="63" spans="2:44" ht="16.149999999999999" thickBot="1">
      <c r="B63" s="374" t="s">
        <v>97</v>
      </c>
      <c r="C63" s="287" t="s">
        <v>97</v>
      </c>
      <c r="D63" s="48" t="s">
        <v>97</v>
      </c>
      <c r="E63" s="48" t="s">
        <v>311</v>
      </c>
      <c r="F63" s="48"/>
      <c r="G63" s="358">
        <v>7</v>
      </c>
      <c r="H63" s="368">
        <f>MIN(M63:AR63)</f>
        <v>4</v>
      </c>
      <c r="I63" s="368">
        <f>MIN(M63:AR63)</f>
        <v>4</v>
      </c>
      <c r="J63" s="369">
        <f>AVERAGE(M63:AR63)</f>
        <v>4</v>
      </c>
      <c r="K63" s="369">
        <f>MEDIAN(M63:AR63)</f>
        <v>4</v>
      </c>
      <c r="L63" s="370">
        <f>COUNT(M63:AR63)</f>
        <v>3</v>
      </c>
      <c r="M63" s="368">
        <v>4</v>
      </c>
      <c r="N63" s="368"/>
      <c r="O63" s="368"/>
      <c r="P63" s="368"/>
      <c r="Q63" s="368">
        <v>4</v>
      </c>
      <c r="R63" s="368"/>
      <c r="S63" s="368"/>
      <c r="T63" s="368"/>
      <c r="U63" s="368"/>
      <c r="V63" s="368"/>
      <c r="W63" s="368"/>
      <c r="X63" s="368"/>
      <c r="Y63" s="368"/>
      <c r="Z63" s="368"/>
      <c r="AA63" s="368">
        <v>4</v>
      </c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</row>
    <row r="64" spans="2:44" ht="16.149999999999999" hidden="1" thickBot="1">
      <c r="B64" s="110" t="s">
        <v>97</v>
      </c>
      <c r="C64" s="112" t="s">
        <v>97</v>
      </c>
      <c r="D64" s="112" t="s">
        <v>97</v>
      </c>
      <c r="E64" s="30" t="s">
        <v>312</v>
      </c>
      <c r="F64" s="30"/>
      <c r="G64" s="28"/>
      <c r="H64" s="17"/>
      <c r="I64" s="132"/>
      <c r="J64" s="133"/>
      <c r="K64" s="134"/>
      <c r="L64" s="292"/>
      <c r="M64" s="17"/>
      <c r="N64" s="277"/>
      <c r="O64" s="277"/>
      <c r="P64" s="277"/>
      <c r="Q64" s="277">
        <v>4</v>
      </c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9"/>
    </row>
    <row r="65" spans="1:44" ht="16.149999999999999" thickBot="1">
      <c r="B65" s="116" t="s">
        <v>102</v>
      </c>
      <c r="C65" s="317" t="s">
        <v>172</v>
      </c>
      <c r="D65" s="49" t="s">
        <v>172</v>
      </c>
      <c r="E65" s="49" t="s">
        <v>311</v>
      </c>
      <c r="F65" s="49"/>
      <c r="G65" s="358">
        <v>78</v>
      </c>
      <c r="H65" s="368">
        <f>MIN(M65:AR65)</f>
        <v>3</v>
      </c>
      <c r="I65" s="368">
        <f>MIN(M65:AR65)</f>
        <v>3</v>
      </c>
      <c r="J65" s="369">
        <f>AVERAGE(M65:AR65)</f>
        <v>4.625</v>
      </c>
      <c r="K65" s="369">
        <f>MEDIAN(M65:AR65)</f>
        <v>5</v>
      </c>
      <c r="L65" s="370">
        <f>COUNT(M65:AR65)</f>
        <v>8</v>
      </c>
      <c r="M65" s="368">
        <v>5</v>
      </c>
      <c r="N65" s="368">
        <v>6</v>
      </c>
      <c r="O65" s="368"/>
      <c r="P65" s="368"/>
      <c r="Q65" s="368">
        <v>5</v>
      </c>
      <c r="R65" s="368">
        <v>3</v>
      </c>
      <c r="S65" s="368"/>
      <c r="T65" s="368">
        <v>5</v>
      </c>
      <c r="U65" s="368">
        <v>4</v>
      </c>
      <c r="V65" s="368"/>
      <c r="W65" s="368"/>
      <c r="X65" s="368"/>
      <c r="Y65" s="368"/>
      <c r="Z65" s="368" t="s">
        <v>251</v>
      </c>
      <c r="AA65" s="368"/>
      <c r="AB65" s="368"/>
      <c r="AC65" s="368">
        <v>4</v>
      </c>
      <c r="AD65" s="368"/>
      <c r="AE65" s="368"/>
      <c r="AF65" s="368"/>
      <c r="AG65" s="368"/>
      <c r="AH65" s="368">
        <v>5</v>
      </c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</row>
    <row r="66" spans="1:44" ht="16.149999999999999" hidden="1" thickBot="1">
      <c r="B66" s="143" t="s">
        <v>102</v>
      </c>
      <c r="C66" s="141" t="s">
        <v>172</v>
      </c>
      <c r="D66" s="141" t="s">
        <v>172</v>
      </c>
      <c r="E66" s="30" t="s">
        <v>316</v>
      </c>
      <c r="F66" s="30"/>
      <c r="G66" s="28">
        <v>8</v>
      </c>
      <c r="H66" s="13"/>
      <c r="I66" s="10"/>
      <c r="J66" s="11"/>
      <c r="K66" s="12"/>
      <c r="L66" s="295">
        <f>COUNT(M66:AR66)</f>
        <v>1</v>
      </c>
      <c r="M66" s="309">
        <v>5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20"/>
    </row>
    <row r="67" spans="1:44" ht="16.149999999999999" hidden="1" thickBot="1">
      <c r="B67" s="123" t="s">
        <v>102</v>
      </c>
      <c r="C67" s="15" t="s">
        <v>172</v>
      </c>
      <c r="D67" s="15" t="s">
        <v>172</v>
      </c>
      <c r="E67" s="30" t="s">
        <v>316</v>
      </c>
      <c r="F67" s="30"/>
      <c r="G67" s="28">
        <v>33</v>
      </c>
      <c r="H67" s="8"/>
      <c r="I67" s="5"/>
      <c r="J67" s="6"/>
      <c r="K67" s="7"/>
      <c r="L67" s="16"/>
      <c r="M67" s="8"/>
      <c r="N67" s="21"/>
      <c r="O67" s="21"/>
      <c r="P67" s="21"/>
      <c r="Q67" s="21"/>
      <c r="R67" s="21"/>
      <c r="S67" s="21"/>
      <c r="T67" s="21"/>
      <c r="U67" s="23">
        <v>4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2"/>
    </row>
    <row r="68" spans="1:44" ht="16.149999999999999" hidden="1" thickBot="1">
      <c r="B68" s="123" t="s">
        <v>102</v>
      </c>
      <c r="C68" s="15" t="s">
        <v>172</v>
      </c>
      <c r="D68" s="15" t="s">
        <v>172</v>
      </c>
      <c r="E68" s="30" t="s">
        <v>316</v>
      </c>
      <c r="F68" s="30"/>
      <c r="G68" s="28">
        <v>63</v>
      </c>
      <c r="H68" s="8"/>
      <c r="I68" s="5"/>
      <c r="J68" s="6"/>
      <c r="K68" s="7"/>
      <c r="L68" s="16"/>
      <c r="M68" s="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>
        <v>5</v>
      </c>
      <c r="AI68" s="21"/>
      <c r="AJ68" s="21"/>
      <c r="AK68" s="21"/>
      <c r="AL68" s="21"/>
      <c r="AM68" s="21"/>
      <c r="AN68" s="21"/>
      <c r="AO68" s="21"/>
      <c r="AP68" s="21"/>
      <c r="AQ68" s="21"/>
      <c r="AR68" s="22"/>
    </row>
    <row r="69" spans="1:44" ht="16.149999999999999" hidden="1" thickBot="1">
      <c r="B69" s="123" t="s">
        <v>102</v>
      </c>
      <c r="C69" s="15" t="s">
        <v>172</v>
      </c>
      <c r="D69" s="15" t="s">
        <v>172</v>
      </c>
      <c r="E69" s="30" t="s">
        <v>316</v>
      </c>
      <c r="F69" s="30"/>
      <c r="G69" s="28">
        <v>81</v>
      </c>
      <c r="H69" s="8"/>
      <c r="I69" s="5"/>
      <c r="J69" s="6"/>
      <c r="K69" s="7"/>
      <c r="L69" s="16"/>
      <c r="M69" s="9"/>
      <c r="N69" s="21">
        <v>6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2"/>
    </row>
    <row r="70" spans="1:44" ht="16.149999999999999" hidden="1" thickBot="1">
      <c r="B70" s="123" t="s">
        <v>102</v>
      </c>
      <c r="C70" s="15" t="s">
        <v>172</v>
      </c>
      <c r="D70" s="15" t="s">
        <v>172</v>
      </c>
      <c r="E70" s="30" t="s">
        <v>316</v>
      </c>
      <c r="F70" s="30"/>
      <c r="G70" s="28"/>
      <c r="H70" s="8"/>
      <c r="I70" s="5"/>
      <c r="J70" s="6"/>
      <c r="K70" s="7"/>
      <c r="L70" s="16"/>
      <c r="M70" s="8"/>
      <c r="N70" s="21"/>
      <c r="O70" s="21"/>
      <c r="P70" s="21"/>
      <c r="Q70" s="21">
        <v>5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2"/>
    </row>
    <row r="71" spans="1:44" ht="16.149999999999999" hidden="1" thickBot="1">
      <c r="B71" s="123" t="s">
        <v>102</v>
      </c>
      <c r="C71" s="124" t="s">
        <v>172</v>
      </c>
      <c r="D71" s="124" t="s">
        <v>172</v>
      </c>
      <c r="E71" s="30" t="s">
        <v>316</v>
      </c>
      <c r="F71" s="30"/>
      <c r="G71" s="28"/>
      <c r="H71" s="38"/>
      <c r="I71" s="39"/>
      <c r="J71" s="40"/>
      <c r="K71" s="41"/>
      <c r="L71" s="44"/>
      <c r="M71" s="38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274">
        <v>4.5</v>
      </c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6"/>
    </row>
    <row r="72" spans="1:44" ht="16.149999999999999" thickBot="1">
      <c r="B72" s="373" t="s">
        <v>208</v>
      </c>
      <c r="C72" s="255" t="s">
        <v>208</v>
      </c>
      <c r="D72" s="52" t="s">
        <v>208</v>
      </c>
      <c r="E72" s="48" t="s">
        <v>311</v>
      </c>
      <c r="F72" s="48"/>
      <c r="G72" s="360">
        <v>117</v>
      </c>
      <c r="H72" s="368">
        <f>MIN(M72:AR72)</f>
        <v>4</v>
      </c>
      <c r="I72" s="368">
        <f>MIN(M72:AR72)</f>
        <v>4</v>
      </c>
      <c r="J72" s="369">
        <f>AVERAGE(M72:AR72)</f>
        <v>4</v>
      </c>
      <c r="K72" s="369">
        <f>MEDIAN(M72:AR72)</f>
        <v>4</v>
      </c>
      <c r="L72" s="370">
        <f>COUNT(M72:AR72)</f>
        <v>1</v>
      </c>
      <c r="M72" s="368"/>
      <c r="N72" s="368"/>
      <c r="O72" s="368"/>
      <c r="P72" s="368"/>
      <c r="Q72" s="368"/>
      <c r="R72" s="368"/>
      <c r="S72" s="368"/>
      <c r="T72" s="368"/>
      <c r="U72" s="368"/>
      <c r="V72" s="368"/>
      <c r="W72" s="368">
        <v>4</v>
      </c>
      <c r="X72" s="368"/>
      <c r="Y72" s="368"/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368"/>
      <c r="AK72" s="368"/>
      <c r="AL72" s="368"/>
      <c r="AM72" s="368"/>
      <c r="AN72" s="368"/>
      <c r="AO72" s="368"/>
      <c r="AP72" s="368"/>
      <c r="AQ72" s="368"/>
      <c r="AR72" s="368"/>
    </row>
    <row r="73" spans="1:44" ht="16.149999999999999" hidden="1" thickBot="1">
      <c r="B73" s="110" t="s">
        <v>208</v>
      </c>
      <c r="C73" s="110" t="s">
        <v>208</v>
      </c>
      <c r="D73" s="110" t="s">
        <v>208</v>
      </c>
      <c r="E73" s="30" t="s">
        <v>312</v>
      </c>
      <c r="F73" s="30"/>
      <c r="G73" s="28">
        <v>138</v>
      </c>
      <c r="H73" s="17"/>
      <c r="I73" s="132"/>
      <c r="J73" s="133"/>
      <c r="K73" s="134"/>
      <c r="L73" s="295"/>
      <c r="M73" s="13"/>
      <c r="N73" s="19"/>
      <c r="O73" s="19"/>
      <c r="P73" s="19"/>
      <c r="Q73" s="19"/>
      <c r="R73" s="19"/>
      <c r="S73" s="19"/>
      <c r="T73" s="19"/>
      <c r="U73" s="19"/>
      <c r="V73" s="19"/>
      <c r="W73" s="19">
        <v>4</v>
      </c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20"/>
    </row>
    <row r="74" spans="1:44" ht="16.149999999999999" hidden="1" thickBot="1">
      <c r="B74" s="296" t="s">
        <v>221</v>
      </c>
      <c r="C74" s="50" t="s">
        <v>221</v>
      </c>
      <c r="D74" s="50" t="s">
        <v>221</v>
      </c>
      <c r="E74" s="30" t="s">
        <v>316</v>
      </c>
      <c r="F74" s="50"/>
      <c r="G74" s="105">
        <v>151</v>
      </c>
      <c r="H74" s="105"/>
      <c r="I74" s="105"/>
      <c r="J74" s="297"/>
      <c r="K74" s="297"/>
      <c r="L74" s="119"/>
      <c r="M74" s="38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>
        <v>4</v>
      </c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6"/>
    </row>
    <row r="75" spans="1:44" ht="16.149999999999999" thickBot="1">
      <c r="B75" s="374" t="s">
        <v>138</v>
      </c>
      <c r="C75" s="287" t="s">
        <v>138</v>
      </c>
      <c r="D75" s="48" t="s">
        <v>138</v>
      </c>
      <c r="E75" s="48" t="s">
        <v>311</v>
      </c>
      <c r="F75" s="48"/>
      <c r="G75" s="358">
        <v>46</v>
      </c>
      <c r="H75" s="368">
        <f>MIN(M75:AR75)</f>
        <v>2</v>
      </c>
      <c r="I75" s="368">
        <f>MIN(M75:AR75)</f>
        <v>2</v>
      </c>
      <c r="J75" s="369">
        <f>AVERAGE(M75:AR75)</f>
        <v>2</v>
      </c>
      <c r="K75" s="369">
        <f>MEDIAN(M75:AR75)</f>
        <v>2</v>
      </c>
      <c r="L75" s="370">
        <f>COUNT(M75:AR75)</f>
        <v>3</v>
      </c>
      <c r="M75" s="368"/>
      <c r="N75" s="368"/>
      <c r="O75" s="368">
        <v>2</v>
      </c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>
        <v>2</v>
      </c>
      <c r="AA75" s="368"/>
      <c r="AB75" s="368"/>
      <c r="AC75" s="368">
        <v>2</v>
      </c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368"/>
      <c r="AO75" s="368"/>
      <c r="AP75" s="368"/>
      <c r="AQ75" s="368"/>
      <c r="AR75" s="368"/>
    </row>
    <row r="76" spans="1:44" ht="16.149999999999999" hidden="1" thickBot="1">
      <c r="B76" s="142" t="s">
        <v>277</v>
      </c>
      <c r="C76" s="136" t="s">
        <v>138</v>
      </c>
      <c r="D76" s="136" t="s">
        <v>138</v>
      </c>
      <c r="E76" s="30" t="s">
        <v>312</v>
      </c>
      <c r="F76" s="30"/>
      <c r="G76" s="28"/>
      <c r="H76" s="13"/>
      <c r="I76" s="10"/>
      <c r="J76" s="11"/>
      <c r="K76" s="12"/>
      <c r="L76" s="295"/>
      <c r="M76" s="13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310">
        <v>2</v>
      </c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20"/>
    </row>
    <row r="77" spans="1:44" ht="16.149999999999999" hidden="1" thickBot="1">
      <c r="B77" s="125" t="s">
        <v>235</v>
      </c>
      <c r="C77" s="120" t="s">
        <v>138</v>
      </c>
      <c r="D77" s="120" t="s">
        <v>138</v>
      </c>
      <c r="E77" s="36" t="s">
        <v>312</v>
      </c>
      <c r="F77" s="36"/>
      <c r="G77" s="28">
        <v>166</v>
      </c>
      <c r="H77" s="38"/>
      <c r="I77" s="39"/>
      <c r="J77" s="40"/>
      <c r="K77" s="41"/>
      <c r="L77" s="16"/>
      <c r="M77" s="8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>
        <v>2</v>
      </c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2"/>
    </row>
    <row r="78" spans="1:44" ht="16.149999999999999" hidden="1" thickBot="1">
      <c r="A78" s="260"/>
      <c r="B78" s="271" t="s">
        <v>97</v>
      </c>
      <c r="C78" s="263" t="s">
        <v>97</v>
      </c>
      <c r="D78" s="263" t="s">
        <v>203</v>
      </c>
      <c r="E78" s="263" t="s">
        <v>312</v>
      </c>
      <c r="F78" s="48"/>
      <c r="G78" s="181">
        <v>112</v>
      </c>
      <c r="H78" s="298">
        <f t="shared" ref="H78:H81" si="45">MIN(M78:AR78)</f>
        <v>4</v>
      </c>
      <c r="I78" s="298">
        <f t="shared" ref="I78" si="46">MIN(R78:AR78)</f>
        <v>4</v>
      </c>
      <c r="J78" s="299">
        <f t="shared" ref="J78:J81" si="47">AVERAGE(M78:AR78)</f>
        <v>4</v>
      </c>
      <c r="K78" s="299">
        <f t="shared" ref="K78:K81" si="48">MEDIAN(M78:AR78)</f>
        <v>4</v>
      </c>
      <c r="L78" s="119">
        <f t="shared" ref="L78:L81" si="49">COUNT(M78:AR78)</f>
        <v>1</v>
      </c>
      <c r="M78" s="38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>
        <v>4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6"/>
    </row>
    <row r="79" spans="1:44" ht="15.75">
      <c r="B79" s="373" t="s">
        <v>233</v>
      </c>
      <c r="C79" s="320" t="s">
        <v>233</v>
      </c>
      <c r="D79" s="54" t="s">
        <v>233</v>
      </c>
      <c r="E79" s="54" t="s">
        <v>311</v>
      </c>
      <c r="F79" s="54"/>
      <c r="G79" s="359">
        <v>164</v>
      </c>
      <c r="H79" s="368">
        <f t="shared" si="45"/>
        <v>2</v>
      </c>
      <c r="I79" s="368">
        <f t="shared" ref="I79:I81" si="50">MIN(M79:AR79)</f>
        <v>2</v>
      </c>
      <c r="J79" s="369">
        <f t="shared" si="47"/>
        <v>2</v>
      </c>
      <c r="K79" s="369">
        <f t="shared" si="48"/>
        <v>2</v>
      </c>
      <c r="L79" s="370">
        <f t="shared" si="49"/>
        <v>1</v>
      </c>
      <c r="M79" s="368"/>
      <c r="N79" s="368"/>
      <c r="O79" s="368"/>
      <c r="P79" s="368"/>
      <c r="Q79" s="368"/>
      <c r="R79" s="368"/>
      <c r="S79" s="368"/>
      <c r="T79" s="368"/>
      <c r="U79" s="368"/>
      <c r="V79" s="368"/>
      <c r="W79" s="368"/>
      <c r="X79" s="368"/>
      <c r="Y79" s="368"/>
      <c r="Z79" s="368"/>
      <c r="AA79" s="368"/>
      <c r="AB79" s="368"/>
      <c r="AC79" s="368">
        <v>2</v>
      </c>
      <c r="AD79" s="368"/>
      <c r="AE79" s="368"/>
      <c r="AF79" s="368"/>
      <c r="AG79" s="368"/>
      <c r="AH79" s="368"/>
      <c r="AI79" s="368"/>
      <c r="AJ79" s="368"/>
      <c r="AK79" s="368"/>
      <c r="AL79" s="368"/>
      <c r="AM79" s="368"/>
      <c r="AN79" s="368"/>
      <c r="AO79" s="368"/>
      <c r="AP79" s="368"/>
      <c r="AQ79" s="368"/>
      <c r="AR79" s="368"/>
    </row>
    <row r="80" spans="1:44" ht="27.75">
      <c r="B80" s="374" t="s">
        <v>148</v>
      </c>
      <c r="C80" s="287" t="s">
        <v>148</v>
      </c>
      <c r="D80" s="48" t="s">
        <v>148</v>
      </c>
      <c r="E80" s="48" t="s">
        <v>311</v>
      </c>
      <c r="F80" s="48"/>
      <c r="G80" s="356">
        <v>53</v>
      </c>
      <c r="H80" s="368">
        <f t="shared" si="45"/>
        <v>7</v>
      </c>
      <c r="I80" s="368">
        <f t="shared" si="50"/>
        <v>7</v>
      </c>
      <c r="J80" s="369">
        <f t="shared" si="47"/>
        <v>7</v>
      </c>
      <c r="K80" s="369">
        <f t="shared" si="48"/>
        <v>7</v>
      </c>
      <c r="L80" s="370">
        <f t="shared" si="49"/>
        <v>1</v>
      </c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>
        <v>7</v>
      </c>
      <c r="AI80" s="368"/>
      <c r="AJ80" s="368"/>
      <c r="AK80" s="368"/>
      <c r="AL80" s="368"/>
      <c r="AM80" s="368"/>
      <c r="AN80" s="368"/>
      <c r="AO80" s="368"/>
      <c r="AP80" s="368"/>
      <c r="AQ80" s="368"/>
      <c r="AR80" s="368"/>
    </row>
    <row r="81" spans="2:44" ht="16.149999999999999" thickBot="1">
      <c r="B81" s="374" t="s">
        <v>152</v>
      </c>
      <c r="C81" s="287" t="s">
        <v>152</v>
      </c>
      <c r="D81" s="48" t="s">
        <v>152</v>
      </c>
      <c r="E81" s="48" t="s">
        <v>311</v>
      </c>
      <c r="F81" s="48"/>
      <c r="G81" s="357">
        <v>57</v>
      </c>
      <c r="H81" s="368">
        <f t="shared" si="45"/>
        <v>3</v>
      </c>
      <c r="I81" s="368">
        <f t="shared" si="50"/>
        <v>3</v>
      </c>
      <c r="J81" s="369">
        <f t="shared" si="47"/>
        <v>5.5</v>
      </c>
      <c r="K81" s="369">
        <f t="shared" si="48"/>
        <v>5.5</v>
      </c>
      <c r="L81" s="370">
        <f t="shared" si="49"/>
        <v>2</v>
      </c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>
        <v>3</v>
      </c>
      <c r="AA81" s="368"/>
      <c r="AB81" s="368"/>
      <c r="AC81" s="368"/>
      <c r="AD81" s="368"/>
      <c r="AE81" s="368"/>
      <c r="AF81" s="368"/>
      <c r="AG81" s="368"/>
      <c r="AH81" s="368">
        <v>8</v>
      </c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</row>
    <row r="82" spans="2:44" ht="16.149999999999999" hidden="1" thickBot="1">
      <c r="B82" s="143" t="s">
        <v>278</v>
      </c>
      <c r="C82" s="112" t="s">
        <v>152</v>
      </c>
      <c r="D82" s="112" t="s">
        <v>152</v>
      </c>
      <c r="E82" s="30" t="s">
        <v>312</v>
      </c>
      <c r="F82" s="30"/>
      <c r="G82" s="28"/>
      <c r="H82" s="17"/>
      <c r="I82" s="132"/>
      <c r="J82" s="133"/>
      <c r="K82" s="134"/>
      <c r="L82" s="292"/>
      <c r="M82" s="1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8">
        <v>3</v>
      </c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9"/>
    </row>
    <row r="83" spans="2:44" ht="16.149999999999999" thickBot="1">
      <c r="B83" s="373" t="s">
        <v>236</v>
      </c>
      <c r="C83" s="321" t="s">
        <v>236</v>
      </c>
      <c r="D83" s="51" t="s">
        <v>236</v>
      </c>
      <c r="E83" s="51" t="s">
        <v>311</v>
      </c>
      <c r="F83" s="51"/>
      <c r="G83" s="358">
        <v>167</v>
      </c>
      <c r="H83" s="368">
        <f>MIN(M83:AR83)</f>
        <v>1</v>
      </c>
      <c r="I83" s="368">
        <f>MIN(M83:AR83)</f>
        <v>1</v>
      </c>
      <c r="J83" s="369">
        <f>AVERAGE(M83:AR83)</f>
        <v>1.5</v>
      </c>
      <c r="K83" s="369">
        <f>MEDIAN(M83:AR83)</f>
        <v>1.5</v>
      </c>
      <c r="L83" s="370">
        <f>COUNT(M83:AR83)</f>
        <v>2</v>
      </c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8"/>
      <c r="Y83" s="368"/>
      <c r="Z83" s="368">
        <v>2</v>
      </c>
      <c r="AA83" s="368"/>
      <c r="AB83" s="368"/>
      <c r="AC83" s="368">
        <v>1</v>
      </c>
      <c r="AD83" s="368"/>
      <c r="AE83" s="368"/>
      <c r="AF83" s="368"/>
      <c r="AG83" s="368"/>
      <c r="AH83" s="368"/>
      <c r="AI83" s="368"/>
      <c r="AJ83" s="368"/>
      <c r="AK83" s="368"/>
      <c r="AL83" s="368"/>
      <c r="AM83" s="368"/>
      <c r="AN83" s="368"/>
      <c r="AO83" s="368"/>
      <c r="AP83" s="368"/>
      <c r="AQ83" s="368"/>
      <c r="AR83" s="368"/>
    </row>
    <row r="84" spans="2:44" ht="16.149999999999999" hidden="1" thickBot="1">
      <c r="B84" s="143" t="s">
        <v>279</v>
      </c>
      <c r="C84" s="144" t="s">
        <v>236</v>
      </c>
      <c r="D84" s="144" t="s">
        <v>236</v>
      </c>
      <c r="E84" s="30" t="s">
        <v>312</v>
      </c>
      <c r="F84" s="30"/>
      <c r="G84" s="28"/>
      <c r="H84" s="17"/>
      <c r="I84" s="132"/>
      <c r="J84" s="133"/>
      <c r="K84" s="134"/>
      <c r="L84" s="292"/>
      <c r="M84" s="1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8">
        <v>2</v>
      </c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9"/>
    </row>
    <row r="85" spans="2:44" ht="15.75">
      <c r="B85" s="373" t="s">
        <v>350</v>
      </c>
      <c r="C85" s="286" t="s">
        <v>222</v>
      </c>
      <c r="D85" s="50" t="s">
        <v>222</v>
      </c>
      <c r="E85" s="50" t="s">
        <v>311</v>
      </c>
      <c r="F85" s="50"/>
      <c r="G85" s="359">
        <v>152</v>
      </c>
      <c r="H85" s="368"/>
      <c r="I85" s="368"/>
      <c r="J85" s="369"/>
      <c r="K85" s="369"/>
      <c r="L85" s="370">
        <f t="shared" ref="L85:L91" si="51">COUNT(M85:AR85)</f>
        <v>0</v>
      </c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368"/>
      <c r="AJ85" s="368"/>
      <c r="AK85" s="368"/>
      <c r="AL85" s="368"/>
      <c r="AM85" s="368"/>
      <c r="AN85" s="368"/>
      <c r="AO85" s="368"/>
      <c r="AP85" s="368"/>
      <c r="AQ85" s="368"/>
      <c r="AR85" s="368"/>
    </row>
    <row r="86" spans="2:44" ht="15.75">
      <c r="B86" s="116" t="s">
        <v>280</v>
      </c>
      <c r="C86" s="322" t="s">
        <v>280</v>
      </c>
      <c r="D86" s="47" t="s">
        <v>280</v>
      </c>
      <c r="E86" s="48" t="s">
        <v>311</v>
      </c>
      <c r="F86" s="48"/>
      <c r="G86" s="356"/>
      <c r="H86" s="368">
        <f t="shared" ref="H86:H89" si="52">MIN(M86:AR86)</f>
        <v>2</v>
      </c>
      <c r="I86" s="368">
        <f t="shared" ref="I86:I89" si="53">MIN(M86:AR86)</f>
        <v>2</v>
      </c>
      <c r="J86" s="369">
        <f t="shared" ref="J86:J89" si="54">AVERAGE(M86:AR86)</f>
        <v>2</v>
      </c>
      <c r="K86" s="369">
        <f t="shared" ref="K86:K89" si="55">MEDIAN(M86:AR86)</f>
        <v>2</v>
      </c>
      <c r="L86" s="370">
        <f t="shared" si="51"/>
        <v>2</v>
      </c>
      <c r="M86" s="368"/>
      <c r="N86" s="368"/>
      <c r="O86" s="368">
        <v>2</v>
      </c>
      <c r="P86" s="368"/>
      <c r="Q86" s="368"/>
      <c r="R86" s="368"/>
      <c r="S86" s="368"/>
      <c r="T86" s="368"/>
      <c r="U86" s="368"/>
      <c r="V86" s="368"/>
      <c r="W86" s="368"/>
      <c r="X86" s="368"/>
      <c r="Y86" s="368"/>
      <c r="Z86" s="368">
        <v>2</v>
      </c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8"/>
      <c r="AO86" s="368"/>
      <c r="AP86" s="368"/>
      <c r="AQ86" s="368"/>
      <c r="AR86" s="368"/>
    </row>
    <row r="87" spans="2:44" ht="15.75">
      <c r="B87" s="373" t="s">
        <v>240</v>
      </c>
      <c r="C87" s="321" t="s">
        <v>240</v>
      </c>
      <c r="D87" s="51" t="s">
        <v>240</v>
      </c>
      <c r="E87" s="51" t="s">
        <v>311</v>
      </c>
      <c r="F87" s="51"/>
      <c r="G87" s="356">
        <v>171</v>
      </c>
      <c r="H87" s="368">
        <f t="shared" si="52"/>
        <v>1</v>
      </c>
      <c r="I87" s="368">
        <f t="shared" si="53"/>
        <v>1</v>
      </c>
      <c r="J87" s="369">
        <f t="shared" si="54"/>
        <v>1</v>
      </c>
      <c r="K87" s="369">
        <f t="shared" si="55"/>
        <v>1</v>
      </c>
      <c r="L87" s="370">
        <f t="shared" si="51"/>
        <v>1</v>
      </c>
      <c r="M87" s="368"/>
      <c r="N87" s="368"/>
      <c r="O87" s="368"/>
      <c r="P87" s="368"/>
      <c r="Q87" s="368"/>
      <c r="R87" s="368"/>
      <c r="S87" s="368"/>
      <c r="T87" s="368"/>
      <c r="U87" s="368"/>
      <c r="V87" s="368"/>
      <c r="W87" s="368"/>
      <c r="X87" s="368"/>
      <c r="Y87" s="368"/>
      <c r="Z87" s="368"/>
      <c r="AA87" s="368"/>
      <c r="AB87" s="368"/>
      <c r="AC87" s="368">
        <v>1</v>
      </c>
      <c r="AD87" s="368"/>
      <c r="AE87" s="368"/>
      <c r="AF87" s="368"/>
      <c r="AG87" s="368"/>
      <c r="AH87" s="368"/>
      <c r="AI87" s="368"/>
      <c r="AJ87" s="368"/>
      <c r="AK87" s="368"/>
      <c r="AL87" s="368"/>
      <c r="AM87" s="368"/>
      <c r="AN87" s="368"/>
      <c r="AO87" s="368"/>
      <c r="AP87" s="368"/>
      <c r="AQ87" s="368"/>
      <c r="AR87" s="368"/>
    </row>
    <row r="88" spans="2:44" ht="27.75">
      <c r="B88" s="374" t="s">
        <v>175</v>
      </c>
      <c r="C88" s="287" t="s">
        <v>175</v>
      </c>
      <c r="D88" s="48" t="s">
        <v>175</v>
      </c>
      <c r="E88" s="48" t="s">
        <v>311</v>
      </c>
      <c r="F88" s="48"/>
      <c r="G88" s="356">
        <v>82</v>
      </c>
      <c r="H88" s="368">
        <f t="shared" si="52"/>
        <v>6</v>
      </c>
      <c r="I88" s="368">
        <f t="shared" si="53"/>
        <v>6</v>
      </c>
      <c r="J88" s="369">
        <f t="shared" si="54"/>
        <v>6</v>
      </c>
      <c r="K88" s="369">
        <f t="shared" si="55"/>
        <v>6</v>
      </c>
      <c r="L88" s="370">
        <f t="shared" si="51"/>
        <v>1</v>
      </c>
      <c r="M88" s="368"/>
      <c r="N88" s="368">
        <v>6</v>
      </c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</row>
    <row r="89" spans="2:44" ht="16.149999999999999" thickBot="1">
      <c r="B89" s="374" t="s">
        <v>117</v>
      </c>
      <c r="C89" s="287" t="s">
        <v>117</v>
      </c>
      <c r="D89" s="48" t="s">
        <v>117</v>
      </c>
      <c r="E89" s="48" t="s">
        <v>311</v>
      </c>
      <c r="F89" s="48"/>
      <c r="G89" s="361">
        <v>9</v>
      </c>
      <c r="H89" s="368">
        <f t="shared" si="52"/>
        <v>2</v>
      </c>
      <c r="I89" s="368">
        <f t="shared" si="53"/>
        <v>2</v>
      </c>
      <c r="J89" s="369">
        <f t="shared" si="54"/>
        <v>3.3333333333333335</v>
      </c>
      <c r="K89" s="369">
        <f t="shared" si="55"/>
        <v>3</v>
      </c>
      <c r="L89" s="370">
        <f t="shared" si="51"/>
        <v>3</v>
      </c>
      <c r="M89" s="368"/>
      <c r="N89" s="368"/>
      <c r="O89" s="368"/>
      <c r="P89" s="368"/>
      <c r="Q89" s="368"/>
      <c r="R89" s="368"/>
      <c r="S89" s="368"/>
      <c r="T89" s="368"/>
      <c r="U89" s="368"/>
      <c r="V89" s="368"/>
      <c r="W89" s="368"/>
      <c r="X89" s="368">
        <v>5</v>
      </c>
      <c r="Y89" s="368"/>
      <c r="Z89" s="368">
        <v>2</v>
      </c>
      <c r="AA89" s="368"/>
      <c r="AB89" s="368"/>
      <c r="AC89" s="368"/>
      <c r="AD89" s="368"/>
      <c r="AE89" s="368"/>
      <c r="AF89" s="368"/>
      <c r="AG89" s="368"/>
      <c r="AH89" s="368"/>
      <c r="AI89" s="368"/>
      <c r="AJ89" s="368">
        <v>3</v>
      </c>
      <c r="AK89" s="368"/>
      <c r="AL89" s="368"/>
      <c r="AM89" s="368"/>
      <c r="AN89" s="368"/>
      <c r="AO89" s="368"/>
      <c r="AP89" s="368"/>
      <c r="AQ89" s="368"/>
      <c r="AR89" s="368"/>
    </row>
    <row r="90" spans="2:44" ht="16.149999999999999" hidden="1" thickBot="1">
      <c r="B90" s="110" t="s">
        <v>117</v>
      </c>
      <c r="C90" s="30" t="s">
        <v>117</v>
      </c>
      <c r="D90" s="30" t="s">
        <v>117</v>
      </c>
      <c r="E90" s="30" t="s">
        <v>312</v>
      </c>
      <c r="F90" s="30"/>
      <c r="G90" s="117">
        <v>131</v>
      </c>
      <c r="H90" s="17"/>
      <c r="I90" s="132"/>
      <c r="J90" s="133"/>
      <c r="K90" s="134"/>
      <c r="L90" s="292"/>
      <c r="M90" s="1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>
        <v>3</v>
      </c>
      <c r="AK90" s="277"/>
      <c r="AL90" s="277"/>
      <c r="AM90" s="277"/>
      <c r="AN90" s="277"/>
      <c r="AO90" s="277"/>
      <c r="AP90" s="277"/>
      <c r="AQ90" s="277"/>
      <c r="AR90" s="279"/>
    </row>
    <row r="91" spans="2:44" ht="49.25" customHeight="1">
      <c r="B91" s="374" t="s">
        <v>183</v>
      </c>
      <c r="C91" s="323" t="s">
        <v>183</v>
      </c>
      <c r="D91" s="120" t="s">
        <v>183</v>
      </c>
      <c r="E91" s="30" t="s">
        <v>311</v>
      </c>
      <c r="F91" s="30"/>
      <c r="G91" s="362">
        <v>91</v>
      </c>
      <c r="H91" s="368">
        <f t="shared" ref="H91:H94" si="56">MIN(M91:AR91)</f>
        <v>5</v>
      </c>
      <c r="I91" s="368">
        <f t="shared" ref="I91:I94" si="57">MIN(M91:AR91)</f>
        <v>5</v>
      </c>
      <c r="J91" s="369">
        <f t="shared" ref="J91:J94" si="58">AVERAGE(M91:AR91)</f>
        <v>5</v>
      </c>
      <c r="K91" s="369">
        <f t="shared" ref="K91:K94" si="59">MEDIAN(M91:AR91)</f>
        <v>5</v>
      </c>
      <c r="L91" s="370">
        <f t="shared" si="51"/>
        <v>1</v>
      </c>
      <c r="M91" s="368"/>
      <c r="N91" s="368"/>
      <c r="O91" s="368"/>
      <c r="P91" s="368"/>
      <c r="Q91" s="368"/>
      <c r="R91" s="368"/>
      <c r="S91" s="368"/>
      <c r="T91" s="368"/>
      <c r="U91" s="368"/>
      <c r="V91" s="368"/>
      <c r="W91" s="368"/>
      <c r="X91" s="368">
        <v>5</v>
      </c>
      <c r="Y91" s="368"/>
      <c r="Z91" s="368"/>
      <c r="AA91" s="368"/>
      <c r="AB91" s="368"/>
      <c r="AC91" s="368"/>
      <c r="AD91" s="368"/>
      <c r="AE91" s="368"/>
      <c r="AF91" s="368"/>
      <c r="AG91" s="368"/>
      <c r="AH91" s="368"/>
      <c r="AI91" s="368"/>
      <c r="AJ91" s="368"/>
      <c r="AK91" s="368"/>
      <c r="AL91" s="368"/>
      <c r="AM91" s="368"/>
      <c r="AN91" s="368"/>
      <c r="AO91" s="368"/>
      <c r="AP91" s="368"/>
      <c r="AQ91" s="368"/>
      <c r="AR91" s="368"/>
    </row>
    <row r="92" spans="2:44" ht="15.75">
      <c r="B92" s="374" t="s">
        <v>153</v>
      </c>
      <c r="C92" s="287" t="s">
        <v>153</v>
      </c>
      <c r="D92" s="48" t="s">
        <v>153</v>
      </c>
      <c r="E92" s="48" t="s">
        <v>311</v>
      </c>
      <c r="F92" s="48"/>
      <c r="G92" s="356">
        <v>58</v>
      </c>
      <c r="H92" s="368">
        <f t="shared" si="56"/>
        <v>7.5</v>
      </c>
      <c r="I92" s="368">
        <f t="shared" si="57"/>
        <v>7.5</v>
      </c>
      <c r="J92" s="369">
        <f t="shared" si="58"/>
        <v>7.5</v>
      </c>
      <c r="K92" s="369">
        <f t="shared" si="59"/>
        <v>7.5</v>
      </c>
      <c r="L92" s="370">
        <f t="shared" ref="L92:L94" si="60">COUNT(M92:AR92)</f>
        <v>1</v>
      </c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>
        <v>7.5</v>
      </c>
      <c r="AI92" s="368"/>
      <c r="AJ92" s="368"/>
      <c r="AK92" s="368"/>
      <c r="AL92" s="368"/>
      <c r="AM92" s="368"/>
      <c r="AN92" s="368"/>
      <c r="AO92" s="368"/>
      <c r="AP92" s="368"/>
      <c r="AQ92" s="368"/>
      <c r="AR92" s="368"/>
    </row>
    <row r="93" spans="2:44" ht="15.75">
      <c r="B93" s="373" t="s">
        <v>241</v>
      </c>
      <c r="C93" s="321" t="s">
        <v>241</v>
      </c>
      <c r="D93" s="51" t="s">
        <v>241</v>
      </c>
      <c r="E93" s="51" t="s">
        <v>311</v>
      </c>
      <c r="F93" s="51"/>
      <c r="G93" s="356">
        <v>172</v>
      </c>
      <c r="H93" s="368">
        <f t="shared" si="56"/>
        <v>2</v>
      </c>
      <c r="I93" s="368">
        <f t="shared" si="57"/>
        <v>2</v>
      </c>
      <c r="J93" s="369">
        <f t="shared" si="58"/>
        <v>2</v>
      </c>
      <c r="K93" s="369">
        <f t="shared" si="59"/>
        <v>2</v>
      </c>
      <c r="L93" s="370">
        <f t="shared" si="60"/>
        <v>1</v>
      </c>
      <c r="M93" s="368"/>
      <c r="N93" s="368"/>
      <c r="O93" s="368"/>
      <c r="P93" s="368"/>
      <c r="Q93" s="368"/>
      <c r="R93" s="368"/>
      <c r="S93" s="368"/>
      <c r="T93" s="368"/>
      <c r="U93" s="368"/>
      <c r="V93" s="368"/>
      <c r="W93" s="368"/>
      <c r="X93" s="368"/>
      <c r="Y93" s="368"/>
      <c r="Z93" s="368"/>
      <c r="AA93" s="368"/>
      <c r="AB93" s="368"/>
      <c r="AC93" s="368">
        <v>2</v>
      </c>
      <c r="AD93" s="368"/>
      <c r="AE93" s="368"/>
      <c r="AF93" s="368"/>
      <c r="AG93" s="368"/>
      <c r="AH93" s="368"/>
      <c r="AI93" s="368"/>
      <c r="AJ93" s="368"/>
      <c r="AK93" s="368"/>
      <c r="AL93" s="368"/>
      <c r="AM93" s="368"/>
      <c r="AN93" s="368"/>
      <c r="AO93" s="368"/>
      <c r="AP93" s="368"/>
      <c r="AQ93" s="368"/>
      <c r="AR93" s="368"/>
    </row>
    <row r="94" spans="2:44" ht="16.149999999999999" thickBot="1">
      <c r="B94" s="375" t="s">
        <v>137</v>
      </c>
      <c r="C94" s="317" t="s">
        <v>137</v>
      </c>
      <c r="D94" s="49" t="s">
        <v>137</v>
      </c>
      <c r="E94" s="49" t="s">
        <v>311</v>
      </c>
      <c r="F94" s="49"/>
      <c r="G94" s="357">
        <v>45</v>
      </c>
      <c r="H94" s="368">
        <f t="shared" si="56"/>
        <v>4</v>
      </c>
      <c r="I94" s="368">
        <f t="shared" si="57"/>
        <v>4</v>
      </c>
      <c r="J94" s="369">
        <f t="shared" si="58"/>
        <v>4</v>
      </c>
      <c r="K94" s="369">
        <f t="shared" si="59"/>
        <v>4</v>
      </c>
      <c r="L94" s="370">
        <f t="shared" si="60"/>
        <v>1</v>
      </c>
      <c r="M94" s="368"/>
      <c r="N94" s="368"/>
      <c r="O94" s="368">
        <v>4</v>
      </c>
      <c r="P94" s="368"/>
      <c r="Q94" s="368"/>
      <c r="R94" s="368"/>
      <c r="S94" s="368"/>
      <c r="T94" s="368"/>
      <c r="U94" s="368"/>
      <c r="V94" s="368"/>
      <c r="W94" s="368"/>
      <c r="X94" s="368"/>
      <c r="Y94" s="368"/>
      <c r="Z94" s="368"/>
      <c r="AA94" s="368"/>
      <c r="AB94" s="368"/>
      <c r="AC94" s="368"/>
      <c r="AD94" s="368"/>
      <c r="AE94" s="368"/>
      <c r="AF94" s="368"/>
      <c r="AG94" s="368"/>
      <c r="AH94" s="368"/>
      <c r="AI94" s="368"/>
      <c r="AJ94" s="368"/>
      <c r="AK94" s="368"/>
      <c r="AL94" s="368"/>
      <c r="AM94" s="368"/>
      <c r="AN94" s="368"/>
      <c r="AO94" s="368"/>
      <c r="AP94" s="368"/>
      <c r="AQ94" s="368"/>
      <c r="AR94" s="368"/>
    </row>
    <row r="95" spans="2:44" ht="16.149999999999999" hidden="1" thickBot="1">
      <c r="B95" s="112" t="s">
        <v>132</v>
      </c>
      <c r="C95" s="143" t="s">
        <v>280</v>
      </c>
      <c r="D95" s="143" t="s">
        <v>280</v>
      </c>
      <c r="E95" s="30" t="s">
        <v>312</v>
      </c>
      <c r="F95" s="30"/>
      <c r="G95" s="28">
        <v>40</v>
      </c>
      <c r="H95" s="17"/>
      <c r="I95" s="132"/>
      <c r="J95" s="133"/>
      <c r="K95" s="134"/>
      <c r="L95" s="292"/>
      <c r="M95" s="17"/>
      <c r="N95" s="277"/>
      <c r="O95" s="280">
        <v>2</v>
      </c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9"/>
    </row>
    <row r="96" spans="2:44" ht="27.75">
      <c r="B96" s="374" t="s">
        <v>106</v>
      </c>
      <c r="C96" s="287" t="s">
        <v>106</v>
      </c>
      <c r="D96" s="48" t="s">
        <v>106</v>
      </c>
      <c r="E96" s="48" t="s">
        <v>311</v>
      </c>
      <c r="F96" s="48"/>
      <c r="G96" s="359">
        <v>10</v>
      </c>
      <c r="H96" s="368">
        <f t="shared" ref="H96:H97" si="61">MIN(M96:AR96)</f>
        <v>3</v>
      </c>
      <c r="I96" s="368">
        <f t="shared" ref="I96:I97" si="62">MIN(M96:AR96)</f>
        <v>3</v>
      </c>
      <c r="J96" s="369">
        <f t="shared" ref="J96:J97" si="63">AVERAGE(M96:AR96)</f>
        <v>3</v>
      </c>
      <c r="K96" s="369">
        <f t="shared" ref="K96:K97" si="64">MEDIAN(M96:AR96)</f>
        <v>3</v>
      </c>
      <c r="L96" s="370">
        <f t="shared" ref="L96:L97" si="65">COUNT(M96:AR96)</f>
        <v>1</v>
      </c>
      <c r="M96" s="368"/>
      <c r="N96" s="368"/>
      <c r="O96" s="368"/>
      <c r="P96" s="368"/>
      <c r="Q96" s="368"/>
      <c r="R96" s="368"/>
      <c r="S96" s="368"/>
      <c r="T96" s="368"/>
      <c r="U96" s="368"/>
      <c r="V96" s="368"/>
      <c r="W96" s="368"/>
      <c r="X96" s="368"/>
      <c r="Y96" s="368"/>
      <c r="Z96" s="368"/>
      <c r="AA96" s="368"/>
      <c r="AB96" s="368"/>
      <c r="AC96" s="368"/>
      <c r="AD96" s="368"/>
      <c r="AE96" s="368"/>
      <c r="AF96" s="368"/>
      <c r="AG96" s="368">
        <v>3</v>
      </c>
      <c r="AH96" s="368"/>
      <c r="AI96" s="368"/>
      <c r="AJ96" s="368"/>
      <c r="AK96" s="368"/>
      <c r="AL96" s="368"/>
      <c r="AM96" s="368"/>
      <c r="AN96" s="368"/>
      <c r="AO96" s="368"/>
      <c r="AP96" s="368"/>
      <c r="AQ96" s="368"/>
      <c r="AR96" s="368"/>
    </row>
    <row r="97" spans="2:44" ht="16.149999999999999" thickBot="1">
      <c r="B97" s="374" t="s">
        <v>98</v>
      </c>
      <c r="C97" s="287" t="s">
        <v>98</v>
      </c>
      <c r="D97" s="48" t="s">
        <v>98</v>
      </c>
      <c r="E97" s="48" t="s">
        <v>311</v>
      </c>
      <c r="F97" s="48"/>
      <c r="G97" s="357">
        <v>11</v>
      </c>
      <c r="H97" s="368">
        <f t="shared" si="61"/>
        <v>2</v>
      </c>
      <c r="I97" s="368">
        <f t="shared" si="62"/>
        <v>2</v>
      </c>
      <c r="J97" s="369">
        <f t="shared" si="63"/>
        <v>4.2</v>
      </c>
      <c r="K97" s="369">
        <f t="shared" si="64"/>
        <v>2</v>
      </c>
      <c r="L97" s="370">
        <f t="shared" si="65"/>
        <v>5</v>
      </c>
      <c r="M97" s="368">
        <v>2</v>
      </c>
      <c r="N97" s="368"/>
      <c r="O97" s="368">
        <v>7</v>
      </c>
      <c r="P97" s="368"/>
      <c r="Q97" s="368"/>
      <c r="R97" s="368"/>
      <c r="S97" s="368"/>
      <c r="T97" s="368"/>
      <c r="U97" s="368"/>
      <c r="V97" s="368"/>
      <c r="W97" s="368"/>
      <c r="X97" s="368"/>
      <c r="Y97" s="368"/>
      <c r="Z97" s="368">
        <v>2</v>
      </c>
      <c r="AA97" s="368">
        <v>2</v>
      </c>
      <c r="AB97" s="368"/>
      <c r="AC97" s="368"/>
      <c r="AD97" s="368"/>
      <c r="AE97" s="368"/>
      <c r="AF97" s="368"/>
      <c r="AG97" s="368"/>
      <c r="AH97" s="368">
        <v>8</v>
      </c>
      <c r="AI97" s="368"/>
      <c r="AJ97" s="368"/>
      <c r="AK97" s="368"/>
      <c r="AL97" s="368"/>
      <c r="AM97" s="368"/>
      <c r="AN97" s="368"/>
      <c r="AO97" s="368"/>
      <c r="AP97" s="368"/>
      <c r="AQ97" s="368"/>
      <c r="AR97" s="368"/>
    </row>
    <row r="98" spans="2:44" ht="16.149999999999999" hidden="1" thickBot="1">
      <c r="B98" s="136" t="s">
        <v>133</v>
      </c>
      <c r="C98" s="136" t="s">
        <v>98</v>
      </c>
      <c r="D98" s="136" t="s">
        <v>98</v>
      </c>
      <c r="E98" s="30" t="s">
        <v>312</v>
      </c>
      <c r="F98" s="30"/>
      <c r="G98" s="28">
        <v>41</v>
      </c>
      <c r="H98" s="13"/>
      <c r="I98" s="10"/>
      <c r="J98" s="11"/>
      <c r="K98" s="12"/>
      <c r="L98" s="295"/>
      <c r="M98" s="114"/>
      <c r="N98" s="19"/>
      <c r="O98" s="281">
        <v>7</v>
      </c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20"/>
    </row>
    <row r="99" spans="2:44" ht="16.149999999999999" hidden="1" thickBot="1">
      <c r="B99" s="14" t="s">
        <v>133</v>
      </c>
      <c r="C99" s="14" t="s">
        <v>98</v>
      </c>
      <c r="D99" s="14" t="s">
        <v>98</v>
      </c>
      <c r="E99" s="30" t="s">
        <v>312</v>
      </c>
      <c r="F99" s="30"/>
      <c r="G99" s="28">
        <v>59</v>
      </c>
      <c r="H99" s="8"/>
      <c r="I99" s="5"/>
      <c r="J99" s="6"/>
      <c r="K99" s="7"/>
      <c r="L99" s="16"/>
      <c r="M99" s="8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4">
        <v>7</v>
      </c>
      <c r="AI99" s="21"/>
      <c r="AJ99" s="21"/>
      <c r="AK99" s="21"/>
      <c r="AL99" s="21"/>
      <c r="AM99" s="21"/>
      <c r="AN99" s="21"/>
      <c r="AO99" s="21"/>
      <c r="AP99" s="21"/>
      <c r="AQ99" s="21"/>
      <c r="AR99" s="22"/>
    </row>
    <row r="100" spans="2:44" ht="16.149999999999999" hidden="1" thickBot="1">
      <c r="B100" s="14" t="s">
        <v>194</v>
      </c>
      <c r="C100" s="14" t="s">
        <v>98</v>
      </c>
      <c r="D100" s="14" t="s">
        <v>98</v>
      </c>
      <c r="E100" s="30" t="s">
        <v>312</v>
      </c>
      <c r="F100" s="30"/>
      <c r="G100" s="28">
        <v>102</v>
      </c>
      <c r="H100" s="8"/>
      <c r="I100" s="5"/>
      <c r="J100" s="6"/>
      <c r="K100" s="7"/>
      <c r="L100" s="16"/>
      <c r="M100" s="8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>
        <v>2</v>
      </c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2"/>
    </row>
    <row r="101" spans="2:44" ht="16.149999999999999" hidden="1" thickBot="1">
      <c r="B101" s="31" t="s">
        <v>207</v>
      </c>
      <c r="C101" s="14" t="s">
        <v>98</v>
      </c>
      <c r="D101" s="14" t="s">
        <v>98</v>
      </c>
      <c r="E101" s="30" t="s">
        <v>312</v>
      </c>
      <c r="F101" s="30"/>
      <c r="G101" s="28">
        <v>116</v>
      </c>
      <c r="H101" s="8"/>
      <c r="I101" s="5"/>
      <c r="J101" s="6"/>
      <c r="K101" s="7"/>
      <c r="L101" s="16"/>
      <c r="M101" s="8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2"/>
    </row>
    <row r="102" spans="2:44" ht="16.149999999999999" hidden="1" thickBot="1">
      <c r="B102" s="31" t="s">
        <v>207</v>
      </c>
      <c r="C102" s="14" t="s">
        <v>98</v>
      </c>
      <c r="D102" s="14" t="s">
        <v>98</v>
      </c>
      <c r="E102" s="30" t="s">
        <v>312</v>
      </c>
      <c r="F102" s="30"/>
      <c r="G102" s="28">
        <v>137</v>
      </c>
      <c r="H102" s="8"/>
      <c r="I102" s="5"/>
      <c r="J102" s="6"/>
      <c r="K102" s="7"/>
      <c r="L102" s="16"/>
      <c r="M102" s="8"/>
      <c r="N102" s="21"/>
      <c r="O102" s="21"/>
      <c r="P102" s="21"/>
      <c r="Q102" s="21"/>
      <c r="R102" s="21"/>
      <c r="S102" s="21"/>
      <c r="T102" s="21"/>
      <c r="U102" s="21"/>
      <c r="V102" s="21"/>
      <c r="W102" s="21">
        <v>5</v>
      </c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2"/>
    </row>
    <row r="103" spans="2:44" ht="16.149999999999999" hidden="1" thickBot="1">
      <c r="B103" s="123" t="s">
        <v>281</v>
      </c>
      <c r="C103" s="120" t="s">
        <v>98</v>
      </c>
      <c r="D103" s="120" t="s">
        <v>98</v>
      </c>
      <c r="E103" s="30" t="s">
        <v>312</v>
      </c>
      <c r="F103" s="30"/>
      <c r="G103" s="28"/>
      <c r="H103" s="38"/>
      <c r="I103" s="39"/>
      <c r="J103" s="40"/>
      <c r="K103" s="41"/>
      <c r="L103" s="44"/>
      <c r="M103" s="38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274">
        <v>2</v>
      </c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6"/>
    </row>
    <row r="104" spans="2:44" ht="27.75">
      <c r="B104" s="374" t="s">
        <v>177</v>
      </c>
      <c r="C104" s="287" t="s">
        <v>177</v>
      </c>
      <c r="D104" s="48" t="s">
        <v>177</v>
      </c>
      <c r="E104" s="48" t="s">
        <v>311</v>
      </c>
      <c r="F104" s="48"/>
      <c r="G104" s="359">
        <v>84</v>
      </c>
      <c r="H104" s="368">
        <f t="shared" ref="H104:H105" si="66">MIN(M104:AR104)</f>
        <v>6</v>
      </c>
      <c r="I104" s="368">
        <f t="shared" ref="I104:I105" si="67">MIN(M104:AR104)</f>
        <v>6</v>
      </c>
      <c r="J104" s="369">
        <f t="shared" ref="J104:J105" si="68">AVERAGE(M104:AR104)</f>
        <v>6</v>
      </c>
      <c r="K104" s="369">
        <f t="shared" ref="K104:K105" si="69">MEDIAN(M104:AR104)</f>
        <v>6</v>
      </c>
      <c r="L104" s="370">
        <f t="shared" ref="L104:L105" si="70">COUNT(M104:AR104)</f>
        <v>1</v>
      </c>
      <c r="M104" s="368"/>
      <c r="N104" s="368">
        <v>6</v>
      </c>
      <c r="O104" s="368"/>
      <c r="P104" s="368"/>
      <c r="Q104" s="368"/>
      <c r="R104" s="368"/>
      <c r="S104" s="368"/>
      <c r="T104" s="368"/>
      <c r="U104" s="368"/>
      <c r="V104" s="368"/>
      <c r="W104" s="368"/>
      <c r="X104" s="368"/>
      <c r="Y104" s="368"/>
      <c r="Z104" s="368" t="s">
        <v>251</v>
      </c>
      <c r="AA104" s="368"/>
      <c r="AB104" s="368"/>
      <c r="AC104" s="368"/>
      <c r="AD104" s="368"/>
      <c r="AE104" s="368"/>
      <c r="AF104" s="368"/>
      <c r="AG104" s="368"/>
      <c r="AH104" s="368"/>
      <c r="AI104" s="368"/>
      <c r="AJ104" s="368"/>
      <c r="AK104" s="368"/>
      <c r="AL104" s="368"/>
      <c r="AM104" s="368"/>
      <c r="AN104" s="368"/>
      <c r="AO104" s="368"/>
      <c r="AP104" s="368"/>
      <c r="AQ104" s="368"/>
      <c r="AR104" s="368"/>
    </row>
    <row r="105" spans="2:44" ht="28.15" thickBot="1">
      <c r="B105" s="374" t="s">
        <v>176</v>
      </c>
      <c r="C105" s="287" t="s">
        <v>176</v>
      </c>
      <c r="D105" s="48" t="s">
        <v>176</v>
      </c>
      <c r="E105" s="48" t="s">
        <v>311</v>
      </c>
      <c r="F105" s="48"/>
      <c r="G105" s="357">
        <v>83</v>
      </c>
      <c r="H105" s="368">
        <f t="shared" si="66"/>
        <v>6</v>
      </c>
      <c r="I105" s="368">
        <f t="shared" si="67"/>
        <v>6</v>
      </c>
      <c r="J105" s="369">
        <f t="shared" si="68"/>
        <v>6</v>
      </c>
      <c r="K105" s="369">
        <f t="shared" si="69"/>
        <v>6</v>
      </c>
      <c r="L105" s="370">
        <f t="shared" si="70"/>
        <v>1</v>
      </c>
      <c r="M105" s="368"/>
      <c r="N105" s="368">
        <v>6</v>
      </c>
      <c r="O105" s="368"/>
      <c r="P105" s="368"/>
      <c r="Q105" s="368"/>
      <c r="R105" s="368"/>
      <c r="S105" s="368"/>
      <c r="T105" s="368"/>
      <c r="U105" s="368"/>
      <c r="V105" s="368"/>
      <c r="W105" s="368"/>
      <c r="X105" s="368"/>
      <c r="Y105" s="368"/>
      <c r="Z105" s="368"/>
      <c r="AA105" s="368"/>
      <c r="AB105" s="368"/>
      <c r="AC105" s="368"/>
      <c r="AD105" s="368"/>
      <c r="AE105" s="368"/>
      <c r="AF105" s="368"/>
      <c r="AG105" s="368"/>
      <c r="AH105" s="368"/>
      <c r="AI105" s="368"/>
      <c r="AJ105" s="368"/>
      <c r="AK105" s="368"/>
      <c r="AL105" s="368"/>
      <c r="AM105" s="368"/>
      <c r="AN105" s="368"/>
      <c r="AO105" s="368"/>
      <c r="AP105" s="368"/>
      <c r="AQ105" s="368"/>
      <c r="AR105" s="368"/>
    </row>
    <row r="106" spans="2:44" ht="28.15" hidden="1" thickBot="1">
      <c r="B106" s="143" t="s">
        <v>282</v>
      </c>
      <c r="C106" s="112" t="s">
        <v>177</v>
      </c>
      <c r="D106" s="112" t="s">
        <v>177</v>
      </c>
      <c r="E106" s="30" t="s">
        <v>312</v>
      </c>
      <c r="F106" s="30"/>
      <c r="G106" s="28"/>
      <c r="H106" s="17"/>
      <c r="I106" s="132"/>
      <c r="J106" s="133"/>
      <c r="K106" s="134"/>
      <c r="L106" s="292"/>
      <c r="M106" s="1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8">
        <v>4.5</v>
      </c>
      <c r="AA106" s="277"/>
      <c r="AB106" s="277"/>
      <c r="AC106" s="277"/>
      <c r="AD106" s="277"/>
      <c r="AE106" s="277"/>
      <c r="AF106" s="277"/>
      <c r="AG106" s="277"/>
      <c r="AH106" s="277"/>
      <c r="AI106" s="277"/>
      <c r="AJ106" s="277"/>
      <c r="AK106" s="277"/>
      <c r="AL106" s="277"/>
      <c r="AM106" s="277"/>
      <c r="AN106" s="277"/>
      <c r="AO106" s="277"/>
      <c r="AP106" s="277"/>
      <c r="AQ106" s="277"/>
      <c r="AR106" s="279"/>
    </row>
    <row r="107" spans="2:44" ht="15.75">
      <c r="B107" s="373" t="s">
        <v>256</v>
      </c>
      <c r="C107" s="255" t="s">
        <v>256</v>
      </c>
      <c r="D107" s="52" t="s">
        <v>256</v>
      </c>
      <c r="E107" s="48" t="s">
        <v>311</v>
      </c>
      <c r="F107" s="48"/>
      <c r="G107" s="359"/>
      <c r="H107" s="368">
        <f t="shared" ref="H107:H113" si="71">MIN(M107:AR107)</f>
        <v>5</v>
      </c>
      <c r="I107" s="368">
        <f t="shared" ref="I107:I113" si="72">MIN(M107:AR107)</f>
        <v>5</v>
      </c>
      <c r="J107" s="369">
        <f t="shared" ref="J107:J113" si="73">AVERAGE(M107:AR107)</f>
        <v>5</v>
      </c>
      <c r="K107" s="369">
        <f t="shared" ref="K107:K113" si="74">MEDIAN(M107:AR107)</f>
        <v>5</v>
      </c>
      <c r="L107" s="370">
        <f t="shared" ref="L107:L113" si="75">COUNT(M107:AR107)</f>
        <v>1</v>
      </c>
      <c r="M107" s="368"/>
      <c r="N107" s="368"/>
      <c r="O107" s="368"/>
      <c r="P107" s="368"/>
      <c r="Q107" s="368">
        <v>5</v>
      </c>
      <c r="R107" s="368"/>
      <c r="S107" s="368"/>
      <c r="T107" s="368"/>
      <c r="U107" s="368"/>
      <c r="V107" s="368"/>
      <c r="W107" s="368"/>
      <c r="X107" s="368"/>
      <c r="Y107" s="368"/>
      <c r="Z107" s="368"/>
      <c r="AA107" s="368"/>
      <c r="AB107" s="368"/>
      <c r="AC107" s="368"/>
      <c r="AD107" s="368"/>
      <c r="AE107" s="368"/>
      <c r="AF107" s="368"/>
      <c r="AG107" s="368"/>
      <c r="AH107" s="368"/>
      <c r="AI107" s="368"/>
      <c r="AJ107" s="368"/>
      <c r="AK107" s="368"/>
      <c r="AL107" s="368"/>
      <c r="AM107" s="368"/>
      <c r="AN107" s="368"/>
      <c r="AO107" s="368"/>
      <c r="AP107" s="368"/>
      <c r="AQ107" s="368"/>
      <c r="AR107" s="368"/>
    </row>
    <row r="108" spans="2:44" ht="41.25">
      <c r="B108" s="374" t="s">
        <v>123</v>
      </c>
      <c r="C108" s="287" t="s">
        <v>123</v>
      </c>
      <c r="D108" s="48" t="s">
        <v>123</v>
      </c>
      <c r="E108" s="48" t="s">
        <v>311</v>
      </c>
      <c r="F108" s="48"/>
      <c r="G108" s="356">
        <v>30</v>
      </c>
      <c r="H108" s="368">
        <f t="shared" si="71"/>
        <v>5</v>
      </c>
      <c r="I108" s="368">
        <f t="shared" si="72"/>
        <v>5</v>
      </c>
      <c r="J108" s="369">
        <f t="shared" si="73"/>
        <v>5</v>
      </c>
      <c r="K108" s="369">
        <f t="shared" si="74"/>
        <v>5</v>
      </c>
      <c r="L108" s="370">
        <f t="shared" si="75"/>
        <v>1</v>
      </c>
      <c r="M108" s="368"/>
      <c r="N108" s="368"/>
      <c r="O108" s="368"/>
      <c r="P108" s="368"/>
      <c r="Q108" s="368"/>
      <c r="R108" s="368"/>
      <c r="S108" s="368"/>
      <c r="T108" s="368"/>
      <c r="U108" s="368">
        <v>5</v>
      </c>
      <c r="V108" s="368"/>
      <c r="W108" s="368"/>
      <c r="X108" s="368"/>
      <c r="Y108" s="368"/>
      <c r="Z108" s="368"/>
      <c r="AA108" s="368"/>
      <c r="AB108" s="368"/>
      <c r="AC108" s="368"/>
      <c r="AD108" s="368"/>
      <c r="AE108" s="368"/>
      <c r="AF108" s="368"/>
      <c r="AG108" s="368"/>
      <c r="AH108" s="368"/>
      <c r="AI108" s="368"/>
      <c r="AJ108" s="368"/>
      <c r="AK108" s="368"/>
      <c r="AL108" s="368"/>
      <c r="AM108" s="368"/>
      <c r="AN108" s="368"/>
      <c r="AO108" s="368"/>
      <c r="AP108" s="368"/>
      <c r="AQ108" s="368"/>
      <c r="AR108" s="368"/>
    </row>
    <row r="109" spans="2:44" ht="15.75">
      <c r="B109" s="373" t="s">
        <v>234</v>
      </c>
      <c r="C109" s="320" t="s">
        <v>234</v>
      </c>
      <c r="D109" s="54" t="s">
        <v>234</v>
      </c>
      <c r="E109" s="54" t="s">
        <v>311</v>
      </c>
      <c r="F109" s="54"/>
      <c r="G109" s="356">
        <v>165</v>
      </c>
      <c r="H109" s="368">
        <f t="shared" si="71"/>
        <v>2</v>
      </c>
      <c r="I109" s="368">
        <f t="shared" si="72"/>
        <v>2</v>
      </c>
      <c r="J109" s="369">
        <f t="shared" si="73"/>
        <v>2</v>
      </c>
      <c r="K109" s="369">
        <f t="shared" si="74"/>
        <v>2</v>
      </c>
      <c r="L109" s="370">
        <f t="shared" si="75"/>
        <v>1</v>
      </c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Z109" s="368"/>
      <c r="AA109" s="368"/>
      <c r="AB109" s="368"/>
      <c r="AC109" s="368">
        <v>2</v>
      </c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8"/>
      <c r="AO109" s="368"/>
      <c r="AP109" s="368"/>
      <c r="AQ109" s="368"/>
      <c r="AR109" s="368"/>
    </row>
    <row r="110" spans="2:44" ht="15.75">
      <c r="B110" s="373" t="s">
        <v>216</v>
      </c>
      <c r="C110" s="286" t="s">
        <v>216</v>
      </c>
      <c r="D110" s="50" t="s">
        <v>216</v>
      </c>
      <c r="E110" s="50" t="s">
        <v>311</v>
      </c>
      <c r="F110" s="50"/>
      <c r="G110" s="356">
        <v>146</v>
      </c>
      <c r="H110" s="368">
        <f t="shared" si="71"/>
        <v>4</v>
      </c>
      <c r="I110" s="368">
        <f t="shared" si="72"/>
        <v>4</v>
      </c>
      <c r="J110" s="369">
        <f t="shared" si="73"/>
        <v>4</v>
      </c>
      <c r="K110" s="369">
        <f t="shared" si="74"/>
        <v>4</v>
      </c>
      <c r="L110" s="370">
        <f t="shared" si="75"/>
        <v>1</v>
      </c>
      <c r="M110" s="368"/>
      <c r="N110" s="368"/>
      <c r="O110" s="368"/>
      <c r="P110" s="368"/>
      <c r="Q110" s="368"/>
      <c r="R110" s="368"/>
      <c r="S110" s="368"/>
      <c r="T110" s="368"/>
      <c r="U110" s="368"/>
      <c r="V110" s="368"/>
      <c r="W110" s="368"/>
      <c r="X110" s="368"/>
      <c r="Y110" s="368"/>
      <c r="Z110" s="368"/>
      <c r="AA110" s="368"/>
      <c r="AB110" s="368"/>
      <c r="AC110" s="368">
        <v>4</v>
      </c>
      <c r="AD110" s="368"/>
      <c r="AE110" s="368"/>
      <c r="AF110" s="368"/>
      <c r="AG110" s="368"/>
      <c r="AH110" s="368"/>
      <c r="AI110" s="368"/>
      <c r="AJ110" s="368"/>
      <c r="AK110" s="368"/>
      <c r="AL110" s="368"/>
      <c r="AM110" s="368"/>
      <c r="AN110" s="368"/>
      <c r="AO110" s="368"/>
      <c r="AP110" s="368"/>
      <c r="AQ110" s="368"/>
      <c r="AR110" s="368"/>
    </row>
    <row r="111" spans="2:44" ht="15.75">
      <c r="B111" s="116" t="s">
        <v>283</v>
      </c>
      <c r="C111" s="322" t="s">
        <v>283</v>
      </c>
      <c r="D111" s="47" t="s">
        <v>283</v>
      </c>
      <c r="E111" s="48" t="s">
        <v>311</v>
      </c>
      <c r="F111" s="48"/>
      <c r="G111" s="356"/>
      <c r="H111" s="368">
        <f t="shared" si="71"/>
        <v>2</v>
      </c>
      <c r="I111" s="368">
        <f t="shared" si="72"/>
        <v>2</v>
      </c>
      <c r="J111" s="369">
        <f t="shared" si="73"/>
        <v>2</v>
      </c>
      <c r="K111" s="369">
        <f t="shared" si="74"/>
        <v>2</v>
      </c>
      <c r="L111" s="370">
        <f t="shared" si="75"/>
        <v>1</v>
      </c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>
        <v>2</v>
      </c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8"/>
      <c r="AM111" s="368"/>
      <c r="AN111" s="368"/>
      <c r="AO111" s="368"/>
      <c r="AP111" s="368"/>
      <c r="AQ111" s="368"/>
      <c r="AR111" s="368"/>
    </row>
    <row r="112" spans="2:44" ht="15.75">
      <c r="B112" s="373" t="s">
        <v>257</v>
      </c>
      <c r="C112" s="255" t="s">
        <v>257</v>
      </c>
      <c r="D112" s="52" t="s">
        <v>257</v>
      </c>
      <c r="E112" s="48" t="s">
        <v>311</v>
      </c>
      <c r="F112" s="48"/>
      <c r="G112" s="356"/>
      <c r="H112" s="368">
        <f t="shared" si="71"/>
        <v>5</v>
      </c>
      <c r="I112" s="368">
        <f t="shared" si="72"/>
        <v>5</v>
      </c>
      <c r="J112" s="369">
        <f t="shared" si="73"/>
        <v>5</v>
      </c>
      <c r="K112" s="369">
        <f t="shared" si="74"/>
        <v>5</v>
      </c>
      <c r="L112" s="370">
        <f t="shared" si="75"/>
        <v>1</v>
      </c>
      <c r="M112" s="368"/>
      <c r="N112" s="368"/>
      <c r="O112" s="368"/>
      <c r="P112" s="368"/>
      <c r="Q112" s="368">
        <v>5</v>
      </c>
      <c r="R112" s="368"/>
      <c r="S112" s="368"/>
      <c r="T112" s="368"/>
      <c r="U112" s="368"/>
      <c r="V112" s="368"/>
      <c r="W112" s="368"/>
      <c r="X112" s="368"/>
      <c r="Y112" s="368"/>
      <c r="Z112" s="368"/>
      <c r="AA112" s="368"/>
      <c r="AB112" s="368"/>
      <c r="AC112" s="368"/>
      <c r="AD112" s="368"/>
      <c r="AE112" s="368"/>
      <c r="AF112" s="368"/>
      <c r="AG112" s="368"/>
      <c r="AH112" s="368"/>
      <c r="AI112" s="368"/>
      <c r="AJ112" s="368"/>
      <c r="AK112" s="368"/>
      <c r="AL112" s="368"/>
      <c r="AM112" s="368"/>
      <c r="AN112" s="368"/>
      <c r="AO112" s="368"/>
      <c r="AP112" s="368"/>
      <c r="AQ112" s="368"/>
      <c r="AR112" s="368"/>
    </row>
    <row r="113" spans="2:44" ht="16.149999999999999" thickBot="1">
      <c r="B113" s="374" t="s">
        <v>118</v>
      </c>
      <c r="C113" s="287" t="s">
        <v>118</v>
      </c>
      <c r="D113" s="48" t="s">
        <v>118</v>
      </c>
      <c r="E113" s="48" t="s">
        <v>311</v>
      </c>
      <c r="F113" s="48"/>
      <c r="G113" s="357">
        <v>12</v>
      </c>
      <c r="H113" s="368">
        <f t="shared" si="71"/>
        <v>4</v>
      </c>
      <c r="I113" s="368">
        <f t="shared" si="72"/>
        <v>4</v>
      </c>
      <c r="J113" s="369">
        <f t="shared" si="73"/>
        <v>4</v>
      </c>
      <c r="K113" s="369">
        <f t="shared" si="74"/>
        <v>4</v>
      </c>
      <c r="L113" s="370">
        <f t="shared" si="75"/>
        <v>2</v>
      </c>
      <c r="M113" s="371"/>
      <c r="N113" s="368"/>
      <c r="O113" s="368"/>
      <c r="P113" s="368"/>
      <c r="Q113" s="368"/>
      <c r="R113" s="368"/>
      <c r="S113" s="368"/>
      <c r="T113" s="368"/>
      <c r="U113" s="368">
        <v>4</v>
      </c>
      <c r="V113" s="368"/>
      <c r="W113" s="368"/>
      <c r="X113" s="368"/>
      <c r="Y113" s="368"/>
      <c r="Z113" s="368"/>
      <c r="AA113" s="368"/>
      <c r="AB113" s="368"/>
      <c r="AC113" s="368"/>
      <c r="AD113" s="368"/>
      <c r="AE113" s="368"/>
      <c r="AF113" s="368"/>
      <c r="AG113" s="368"/>
      <c r="AH113" s="368"/>
      <c r="AI113" s="368"/>
      <c r="AJ113" s="368">
        <v>4</v>
      </c>
      <c r="AK113" s="368"/>
      <c r="AL113" s="368"/>
      <c r="AM113" s="368"/>
      <c r="AN113" s="368"/>
      <c r="AO113" s="368"/>
      <c r="AP113" s="368"/>
      <c r="AQ113" s="368"/>
      <c r="AR113" s="368"/>
    </row>
    <row r="114" spans="2:44" ht="16.149999999999999" hidden="1" thickBot="1">
      <c r="B114" s="141" t="s">
        <v>126</v>
      </c>
      <c r="C114" s="136" t="s">
        <v>118</v>
      </c>
      <c r="D114" s="136" t="s">
        <v>118</v>
      </c>
      <c r="E114" s="35" t="s">
        <v>312</v>
      </c>
      <c r="F114" s="35"/>
      <c r="G114" s="28">
        <v>34</v>
      </c>
      <c r="H114" s="13"/>
      <c r="I114" s="10"/>
      <c r="J114" s="11"/>
      <c r="K114" s="12"/>
      <c r="L114" s="295"/>
      <c r="M114" s="13"/>
      <c r="N114" s="19"/>
      <c r="O114" s="19"/>
      <c r="P114" s="19"/>
      <c r="Q114" s="19"/>
      <c r="R114" s="19"/>
      <c r="S114" s="19"/>
      <c r="T114" s="19"/>
      <c r="U114" s="281">
        <v>4</v>
      </c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20"/>
    </row>
    <row r="115" spans="2:44" ht="16.149999999999999" hidden="1" thickBot="1">
      <c r="B115" s="121" t="s">
        <v>118</v>
      </c>
      <c r="C115" s="120" t="s">
        <v>118</v>
      </c>
      <c r="D115" s="120" t="s">
        <v>118</v>
      </c>
      <c r="E115" s="30" t="s">
        <v>312</v>
      </c>
      <c r="F115" s="30"/>
      <c r="G115" s="28">
        <v>132</v>
      </c>
      <c r="H115" s="38"/>
      <c r="I115" s="39"/>
      <c r="J115" s="40"/>
      <c r="K115" s="41"/>
      <c r="L115" s="44"/>
      <c r="M115" s="38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>
        <v>4</v>
      </c>
      <c r="AK115" s="45"/>
      <c r="AL115" s="45"/>
      <c r="AM115" s="45"/>
      <c r="AN115" s="45"/>
      <c r="AO115" s="45"/>
      <c r="AP115" s="45"/>
      <c r="AQ115" s="45"/>
      <c r="AR115" s="46"/>
    </row>
    <row r="116" spans="2:44" ht="41.25">
      <c r="B116" s="374" t="s">
        <v>127</v>
      </c>
      <c r="C116" s="287" t="s">
        <v>127</v>
      </c>
      <c r="D116" s="48" t="s">
        <v>127</v>
      </c>
      <c r="E116" s="48" t="s">
        <v>311</v>
      </c>
      <c r="F116" s="48"/>
      <c r="G116" s="359">
        <v>35</v>
      </c>
      <c r="H116" s="368">
        <f t="shared" ref="H116:H117" si="76">MIN(M116:AR116)</f>
        <v>4</v>
      </c>
      <c r="I116" s="368">
        <f t="shared" ref="I116:I117" si="77">MIN(M116:AR116)</f>
        <v>4</v>
      </c>
      <c r="J116" s="369">
        <f t="shared" ref="J116:J117" si="78">AVERAGE(M116:AR116)</f>
        <v>4</v>
      </c>
      <c r="K116" s="369">
        <f t="shared" ref="K116:K117" si="79">MEDIAN(M116:AR116)</f>
        <v>4</v>
      </c>
      <c r="L116" s="370">
        <f t="shared" ref="L116:L117" si="80">COUNT(M116:AR116)</f>
        <v>1</v>
      </c>
      <c r="M116" s="368"/>
      <c r="N116" s="368"/>
      <c r="O116" s="368"/>
      <c r="P116" s="368"/>
      <c r="Q116" s="368"/>
      <c r="R116" s="368"/>
      <c r="S116" s="368"/>
      <c r="T116" s="368"/>
      <c r="U116" s="368">
        <v>4</v>
      </c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368"/>
      <c r="AI116" s="368"/>
      <c r="AJ116" s="368"/>
      <c r="AK116" s="368"/>
      <c r="AL116" s="368"/>
      <c r="AM116" s="368"/>
      <c r="AN116" s="368"/>
      <c r="AO116" s="368"/>
      <c r="AP116" s="368"/>
      <c r="AQ116" s="368"/>
      <c r="AR116" s="368"/>
    </row>
    <row r="117" spans="2:44" ht="16.149999999999999" thickBot="1">
      <c r="B117" s="374" t="s">
        <v>119</v>
      </c>
      <c r="C117" s="287" t="s">
        <v>119</v>
      </c>
      <c r="D117" s="48" t="s">
        <v>119</v>
      </c>
      <c r="E117" s="48" t="s">
        <v>311</v>
      </c>
      <c r="F117" s="48"/>
      <c r="G117" s="357">
        <v>13</v>
      </c>
      <c r="H117" s="368">
        <f t="shared" si="76"/>
        <v>4</v>
      </c>
      <c r="I117" s="368">
        <f t="shared" si="77"/>
        <v>4</v>
      </c>
      <c r="J117" s="369">
        <f t="shared" si="78"/>
        <v>4.666666666666667</v>
      </c>
      <c r="K117" s="369">
        <f t="shared" si="79"/>
        <v>5</v>
      </c>
      <c r="L117" s="370">
        <f t="shared" si="80"/>
        <v>3</v>
      </c>
      <c r="M117" s="368"/>
      <c r="N117" s="368"/>
      <c r="O117" s="368">
        <v>5</v>
      </c>
      <c r="P117" s="368"/>
      <c r="Q117" s="368"/>
      <c r="R117" s="368"/>
      <c r="S117" s="368"/>
      <c r="T117" s="368"/>
      <c r="U117" s="368"/>
      <c r="V117" s="368"/>
      <c r="W117" s="368"/>
      <c r="X117" s="368">
        <v>5</v>
      </c>
      <c r="Y117" s="368"/>
      <c r="Z117" s="368"/>
      <c r="AA117" s="368"/>
      <c r="AB117" s="368"/>
      <c r="AC117" s="368"/>
      <c r="AD117" s="368"/>
      <c r="AE117" s="368"/>
      <c r="AF117" s="368"/>
      <c r="AG117" s="368"/>
      <c r="AH117" s="368"/>
      <c r="AI117" s="368"/>
      <c r="AJ117" s="368">
        <v>4</v>
      </c>
      <c r="AK117" s="368"/>
      <c r="AL117" s="368"/>
      <c r="AM117" s="368"/>
      <c r="AN117" s="368"/>
      <c r="AO117" s="368"/>
      <c r="AP117" s="368"/>
      <c r="AQ117" s="368"/>
      <c r="AR117" s="368"/>
    </row>
    <row r="118" spans="2:44" ht="16.149999999999999" hidden="1" thickBot="1">
      <c r="B118" s="136" t="s">
        <v>131</v>
      </c>
      <c r="C118" s="136" t="s">
        <v>119</v>
      </c>
      <c r="D118" s="136" t="s">
        <v>119</v>
      </c>
      <c r="E118" s="30" t="s">
        <v>312</v>
      </c>
      <c r="F118" s="30"/>
      <c r="G118" s="28">
        <v>39</v>
      </c>
      <c r="H118" s="13"/>
      <c r="I118" s="10"/>
      <c r="J118" s="11"/>
      <c r="K118" s="12"/>
      <c r="L118" s="295"/>
      <c r="M118" s="13"/>
      <c r="N118" s="19"/>
      <c r="O118" s="281">
        <v>5</v>
      </c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20"/>
    </row>
    <row r="119" spans="2:44" ht="16.149999999999999" hidden="1" thickBot="1">
      <c r="B119" s="31" t="s">
        <v>119</v>
      </c>
      <c r="C119" s="14" t="s">
        <v>119</v>
      </c>
      <c r="D119" s="14" t="s">
        <v>119</v>
      </c>
      <c r="E119" s="30" t="s">
        <v>312</v>
      </c>
      <c r="F119" s="30"/>
      <c r="G119" s="28">
        <v>133</v>
      </c>
      <c r="H119" s="8"/>
      <c r="I119" s="5"/>
      <c r="J119" s="6"/>
      <c r="K119" s="7"/>
      <c r="L119" s="16"/>
      <c r="M119" s="8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>
        <v>4</v>
      </c>
      <c r="AK119" s="21"/>
      <c r="AL119" s="21"/>
      <c r="AM119" s="21"/>
      <c r="AN119" s="21"/>
      <c r="AO119" s="21"/>
      <c r="AP119" s="21"/>
      <c r="AQ119" s="21"/>
      <c r="AR119" s="22"/>
    </row>
    <row r="120" spans="2:44" ht="41.65" hidden="1" thickBot="1">
      <c r="B120" s="37" t="s">
        <v>184</v>
      </c>
      <c r="C120" s="120" t="s">
        <v>119</v>
      </c>
      <c r="D120" s="120" t="s">
        <v>119</v>
      </c>
      <c r="E120" s="30" t="s">
        <v>312</v>
      </c>
      <c r="F120" s="30"/>
      <c r="G120" s="28">
        <v>92</v>
      </c>
      <c r="H120" s="38"/>
      <c r="I120" s="39"/>
      <c r="J120" s="40"/>
      <c r="K120" s="41"/>
      <c r="L120" s="44"/>
      <c r="M120" s="38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>
        <v>5</v>
      </c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6"/>
    </row>
    <row r="121" spans="2:44" ht="28.15" thickBot="1">
      <c r="B121" s="374" t="s">
        <v>110</v>
      </c>
      <c r="C121" s="287" t="s">
        <v>110</v>
      </c>
      <c r="D121" s="48" t="s">
        <v>110</v>
      </c>
      <c r="E121" s="48" t="s">
        <v>311</v>
      </c>
      <c r="F121" s="48"/>
      <c r="G121" s="358">
        <v>14</v>
      </c>
      <c r="H121" s="368">
        <f>MIN(M121:AR121)</f>
        <v>3</v>
      </c>
      <c r="I121" s="368">
        <f>MIN(M121:AR121)</f>
        <v>3</v>
      </c>
      <c r="J121" s="369">
        <f>AVERAGE(M121:AR121)</f>
        <v>3</v>
      </c>
      <c r="K121" s="369">
        <f>MEDIAN(M121:AR121)</f>
        <v>3</v>
      </c>
      <c r="L121" s="370">
        <f>COUNT(M121:AR121)</f>
        <v>1</v>
      </c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>
        <v>3</v>
      </c>
      <c r="AK121" s="368"/>
      <c r="AL121" s="368"/>
      <c r="AM121" s="368"/>
      <c r="AN121" s="368"/>
      <c r="AO121" s="368"/>
      <c r="AP121" s="368"/>
      <c r="AQ121" s="368"/>
      <c r="AR121" s="368"/>
    </row>
    <row r="122" spans="2:44" ht="28.15" hidden="1" thickBot="1">
      <c r="B122" s="145" t="s">
        <v>110</v>
      </c>
      <c r="C122" s="146" t="s">
        <v>110</v>
      </c>
      <c r="D122" s="146" t="s">
        <v>110</v>
      </c>
      <c r="E122" s="30" t="s">
        <v>312</v>
      </c>
      <c r="F122" s="30"/>
      <c r="G122" s="28">
        <v>122</v>
      </c>
      <c r="H122" s="17"/>
      <c r="I122" s="132"/>
      <c r="J122" s="133"/>
      <c r="K122" s="134"/>
      <c r="L122" s="292"/>
      <c r="M122" s="1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>
        <v>3</v>
      </c>
      <c r="AK122" s="277"/>
      <c r="AL122" s="277"/>
      <c r="AM122" s="277"/>
      <c r="AN122" s="277"/>
      <c r="AO122" s="277"/>
      <c r="AP122" s="277"/>
      <c r="AQ122" s="277"/>
      <c r="AR122" s="279"/>
    </row>
    <row r="123" spans="2:44" ht="15.75">
      <c r="B123" s="116" t="s">
        <v>284</v>
      </c>
      <c r="C123" s="322" t="s">
        <v>284</v>
      </c>
      <c r="D123" s="47" t="s">
        <v>284</v>
      </c>
      <c r="E123" s="48" t="s">
        <v>311</v>
      </c>
      <c r="F123" s="48"/>
      <c r="G123" s="359"/>
      <c r="H123" s="368">
        <f t="shared" ref="H123:H128" si="81">MIN(M123:AR123)</f>
        <v>2.1</v>
      </c>
      <c r="I123" s="368">
        <f t="shared" ref="I123:I128" si="82">MIN(M123:AR123)</f>
        <v>2.1</v>
      </c>
      <c r="J123" s="369">
        <f t="shared" ref="J123:J128" si="83">AVERAGE(M123:AR123)</f>
        <v>2.1</v>
      </c>
      <c r="K123" s="369">
        <f t="shared" ref="K123:K128" si="84">MEDIAN(M123:AR123)</f>
        <v>2.1</v>
      </c>
      <c r="L123" s="370">
        <f t="shared" ref="L123:L125" si="85">COUNT(M123:AR123)</f>
        <v>1</v>
      </c>
      <c r="M123" s="368"/>
      <c r="N123" s="368"/>
      <c r="O123" s="368"/>
      <c r="P123" s="368"/>
      <c r="Q123" s="368"/>
      <c r="R123" s="368"/>
      <c r="S123" s="368"/>
      <c r="T123" s="368"/>
      <c r="U123" s="368"/>
      <c r="V123" s="368"/>
      <c r="W123" s="368"/>
      <c r="X123" s="368"/>
      <c r="Y123" s="368"/>
      <c r="Z123" s="368">
        <v>2.1</v>
      </c>
      <c r="AA123" s="368"/>
      <c r="AB123" s="368"/>
      <c r="AC123" s="368"/>
      <c r="AD123" s="368"/>
      <c r="AE123" s="368"/>
      <c r="AF123" s="368"/>
      <c r="AG123" s="368"/>
      <c r="AH123" s="368"/>
      <c r="AI123" s="368"/>
      <c r="AJ123" s="368"/>
      <c r="AK123" s="368"/>
      <c r="AL123" s="368"/>
      <c r="AM123" s="368"/>
      <c r="AN123" s="368"/>
      <c r="AO123" s="368"/>
      <c r="AP123" s="368"/>
      <c r="AQ123" s="368"/>
      <c r="AR123" s="368"/>
    </row>
    <row r="124" spans="2:44" ht="15.75">
      <c r="B124" s="374" t="s">
        <v>162</v>
      </c>
      <c r="C124" s="287" t="s">
        <v>162</v>
      </c>
      <c r="D124" s="48" t="s">
        <v>162</v>
      </c>
      <c r="E124" s="48" t="s">
        <v>311</v>
      </c>
      <c r="F124" s="48"/>
      <c r="G124" s="356">
        <v>70</v>
      </c>
      <c r="H124" s="368">
        <f t="shared" si="81"/>
        <v>5</v>
      </c>
      <c r="I124" s="368">
        <f t="shared" si="82"/>
        <v>5</v>
      </c>
      <c r="J124" s="369">
        <f t="shared" si="83"/>
        <v>5</v>
      </c>
      <c r="K124" s="369">
        <f t="shared" si="84"/>
        <v>5</v>
      </c>
      <c r="L124" s="370">
        <f t="shared" si="85"/>
        <v>1</v>
      </c>
      <c r="M124" s="368"/>
      <c r="N124" s="368"/>
      <c r="O124" s="368"/>
      <c r="P124" s="368"/>
      <c r="Q124" s="368"/>
      <c r="R124" s="368"/>
      <c r="S124" s="368"/>
      <c r="T124" s="368"/>
      <c r="U124" s="368"/>
      <c r="V124" s="368"/>
      <c r="W124" s="368"/>
      <c r="X124" s="368"/>
      <c r="Y124" s="368"/>
      <c r="Z124" s="368"/>
      <c r="AA124" s="368"/>
      <c r="AB124" s="368"/>
      <c r="AC124" s="368"/>
      <c r="AD124" s="368"/>
      <c r="AE124" s="368"/>
      <c r="AF124" s="368"/>
      <c r="AG124" s="368"/>
      <c r="AH124" s="368">
        <v>5</v>
      </c>
      <c r="AI124" s="368"/>
      <c r="AJ124" s="368"/>
      <c r="AK124" s="368"/>
      <c r="AL124" s="368"/>
      <c r="AM124" s="368"/>
      <c r="AN124" s="368"/>
      <c r="AO124" s="368"/>
      <c r="AP124" s="368"/>
      <c r="AQ124" s="368"/>
      <c r="AR124" s="368"/>
    </row>
    <row r="125" spans="2:44" ht="15.75">
      <c r="B125" s="116" t="s">
        <v>285</v>
      </c>
      <c r="C125" s="322" t="s">
        <v>285</v>
      </c>
      <c r="D125" s="47" t="s">
        <v>285</v>
      </c>
      <c r="E125" s="48" t="s">
        <v>311</v>
      </c>
      <c r="F125" s="48"/>
      <c r="G125" s="363"/>
      <c r="H125" s="368">
        <f t="shared" si="81"/>
        <v>2</v>
      </c>
      <c r="I125" s="368">
        <f t="shared" si="82"/>
        <v>2</v>
      </c>
      <c r="J125" s="369">
        <f t="shared" si="83"/>
        <v>3.5</v>
      </c>
      <c r="K125" s="369">
        <f t="shared" si="84"/>
        <v>3.5</v>
      </c>
      <c r="L125" s="370">
        <f t="shared" si="85"/>
        <v>2</v>
      </c>
      <c r="M125" s="368"/>
      <c r="N125" s="368"/>
      <c r="O125" s="368"/>
      <c r="P125" s="368"/>
      <c r="Q125" s="368"/>
      <c r="R125" s="368"/>
      <c r="S125" s="368"/>
      <c r="T125" s="368"/>
      <c r="U125" s="368"/>
      <c r="V125" s="368"/>
      <c r="W125" s="368"/>
      <c r="X125" s="368"/>
      <c r="Y125" s="368"/>
      <c r="Z125" s="368">
        <v>2</v>
      </c>
      <c r="AA125" s="368">
        <v>5</v>
      </c>
      <c r="AB125" s="368"/>
      <c r="AC125" s="368"/>
      <c r="AD125" s="368"/>
      <c r="AE125" s="368"/>
      <c r="AF125" s="368"/>
      <c r="AG125" s="368"/>
      <c r="AH125" s="368"/>
      <c r="AI125" s="368"/>
      <c r="AJ125" s="368"/>
      <c r="AK125" s="368"/>
      <c r="AL125" s="368"/>
      <c r="AM125" s="368"/>
      <c r="AN125" s="368"/>
      <c r="AO125" s="368"/>
      <c r="AP125" s="368"/>
      <c r="AQ125" s="368"/>
      <c r="AR125" s="368"/>
    </row>
    <row r="126" spans="2:44" ht="15.75">
      <c r="B126" s="374" t="s">
        <v>195</v>
      </c>
      <c r="C126" s="30" t="s">
        <v>195</v>
      </c>
      <c r="D126" s="146" t="s">
        <v>195</v>
      </c>
      <c r="E126" s="30" t="s">
        <v>311</v>
      </c>
      <c r="F126" s="30"/>
      <c r="G126" s="363">
        <v>103</v>
      </c>
      <c r="H126" s="368">
        <f t="shared" si="81"/>
        <v>5</v>
      </c>
      <c r="I126" s="368">
        <f t="shared" si="82"/>
        <v>5</v>
      </c>
      <c r="J126" s="369">
        <f t="shared" si="83"/>
        <v>5</v>
      </c>
      <c r="K126" s="369">
        <f t="shared" si="84"/>
        <v>5</v>
      </c>
      <c r="L126" s="370"/>
      <c r="M126" s="368"/>
      <c r="N126" s="368"/>
      <c r="O126" s="368"/>
      <c r="P126" s="368"/>
      <c r="Q126" s="368"/>
      <c r="R126" s="368"/>
      <c r="S126" s="368"/>
      <c r="T126" s="368"/>
      <c r="U126" s="368"/>
      <c r="V126" s="368"/>
      <c r="W126" s="368"/>
      <c r="X126" s="368"/>
      <c r="Y126" s="368"/>
      <c r="Z126" s="368"/>
      <c r="AA126" s="368">
        <v>5</v>
      </c>
      <c r="AB126" s="368"/>
      <c r="AC126" s="368"/>
      <c r="AD126" s="368"/>
      <c r="AE126" s="368"/>
      <c r="AF126" s="368"/>
      <c r="AG126" s="368"/>
      <c r="AH126" s="368"/>
      <c r="AI126" s="368"/>
      <c r="AJ126" s="368"/>
      <c r="AK126" s="368"/>
      <c r="AL126" s="368"/>
      <c r="AM126" s="368"/>
      <c r="AN126" s="368"/>
      <c r="AO126" s="368"/>
      <c r="AP126" s="368"/>
      <c r="AQ126" s="368"/>
      <c r="AR126" s="368"/>
    </row>
    <row r="127" spans="2:44" ht="15.75">
      <c r="B127" s="116" t="s">
        <v>286</v>
      </c>
      <c r="C127" s="322" t="s">
        <v>286</v>
      </c>
      <c r="D127" s="47" t="s">
        <v>286</v>
      </c>
      <c r="E127" s="48" t="s">
        <v>311</v>
      </c>
      <c r="F127" s="48"/>
      <c r="G127" s="356"/>
      <c r="H127" s="368">
        <f t="shared" si="81"/>
        <v>2</v>
      </c>
      <c r="I127" s="368">
        <f t="shared" si="82"/>
        <v>2</v>
      </c>
      <c r="J127" s="369">
        <f t="shared" si="83"/>
        <v>2</v>
      </c>
      <c r="K127" s="369">
        <f t="shared" si="84"/>
        <v>2</v>
      </c>
      <c r="L127" s="370">
        <f t="shared" ref="L127:L128" si="86">COUNT(M127:AR127)</f>
        <v>1</v>
      </c>
      <c r="M127" s="368"/>
      <c r="N127" s="368"/>
      <c r="O127" s="368"/>
      <c r="P127" s="368"/>
      <c r="Q127" s="368"/>
      <c r="R127" s="368"/>
      <c r="S127" s="368"/>
      <c r="T127" s="368"/>
      <c r="U127" s="368"/>
      <c r="V127" s="368"/>
      <c r="W127" s="368"/>
      <c r="X127" s="368"/>
      <c r="Y127" s="368"/>
      <c r="Z127" s="368">
        <v>2</v>
      </c>
      <c r="AA127" s="368"/>
      <c r="AB127" s="368"/>
      <c r="AC127" s="368"/>
      <c r="AD127" s="368"/>
      <c r="AE127" s="368"/>
      <c r="AF127" s="368"/>
      <c r="AG127" s="368"/>
      <c r="AH127" s="368"/>
      <c r="AI127" s="368"/>
      <c r="AJ127" s="368"/>
      <c r="AK127" s="368"/>
      <c r="AL127" s="368"/>
      <c r="AM127" s="368"/>
      <c r="AN127" s="368"/>
      <c r="AO127" s="368"/>
      <c r="AP127" s="368"/>
      <c r="AQ127" s="368"/>
      <c r="AR127" s="368"/>
    </row>
    <row r="128" spans="2:44" ht="16.149999999999999" thickBot="1">
      <c r="B128" s="373" t="s">
        <v>217</v>
      </c>
      <c r="C128" s="286" t="s">
        <v>217</v>
      </c>
      <c r="D128" s="50" t="s">
        <v>217</v>
      </c>
      <c r="E128" s="50" t="s">
        <v>311</v>
      </c>
      <c r="F128" s="50"/>
      <c r="G128" s="357">
        <v>147</v>
      </c>
      <c r="H128" s="368">
        <f t="shared" si="81"/>
        <v>4</v>
      </c>
      <c r="I128" s="368">
        <f t="shared" si="82"/>
        <v>4</v>
      </c>
      <c r="J128" s="369">
        <f t="shared" si="83"/>
        <v>4</v>
      </c>
      <c r="K128" s="369">
        <f t="shared" si="84"/>
        <v>4</v>
      </c>
      <c r="L128" s="370">
        <f t="shared" si="86"/>
        <v>1</v>
      </c>
      <c r="M128" s="368"/>
      <c r="N128" s="368"/>
      <c r="O128" s="368"/>
      <c r="P128" s="368"/>
      <c r="Q128" s="368"/>
      <c r="R128" s="368"/>
      <c r="S128" s="368"/>
      <c r="T128" s="368"/>
      <c r="U128" s="368"/>
      <c r="V128" s="368"/>
      <c r="W128" s="368"/>
      <c r="X128" s="368"/>
      <c r="Y128" s="368"/>
      <c r="Z128" s="368"/>
      <c r="AA128" s="368"/>
      <c r="AB128" s="368"/>
      <c r="AC128" s="368">
        <v>4</v>
      </c>
      <c r="AD128" s="368"/>
      <c r="AE128" s="368"/>
      <c r="AF128" s="368"/>
      <c r="AG128" s="368"/>
      <c r="AH128" s="368"/>
      <c r="AI128" s="368"/>
      <c r="AJ128" s="368"/>
      <c r="AK128" s="368"/>
      <c r="AL128" s="368"/>
      <c r="AM128" s="368"/>
      <c r="AN128" s="368"/>
      <c r="AO128" s="368"/>
      <c r="AP128" s="368"/>
      <c r="AQ128" s="368"/>
      <c r="AR128" s="368"/>
    </row>
    <row r="129" spans="1:44" ht="16.149999999999999" hidden="1" thickBot="1">
      <c r="A129" s="260"/>
      <c r="B129" s="264" t="s">
        <v>100</v>
      </c>
      <c r="C129" s="264" t="s">
        <v>100</v>
      </c>
      <c r="D129" s="264" t="s">
        <v>100</v>
      </c>
      <c r="E129" s="35" t="s">
        <v>312</v>
      </c>
      <c r="F129" s="35"/>
      <c r="G129" s="28">
        <v>15</v>
      </c>
      <c r="H129" s="13"/>
      <c r="I129" s="10"/>
      <c r="J129" s="11"/>
      <c r="K129" s="12"/>
      <c r="L129" s="295">
        <f>COUNT(M129:AR129)</f>
        <v>1</v>
      </c>
      <c r="M129" s="13">
        <v>2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20"/>
    </row>
    <row r="130" spans="1:44" ht="16.149999999999999" hidden="1" thickBot="1">
      <c r="A130" s="260"/>
      <c r="B130" s="265" t="s">
        <v>100</v>
      </c>
      <c r="C130" s="265" t="s">
        <v>100</v>
      </c>
      <c r="D130" s="265" t="s">
        <v>100</v>
      </c>
      <c r="E130" s="35" t="s">
        <v>312</v>
      </c>
      <c r="F130" s="35"/>
      <c r="G130" s="28">
        <v>16</v>
      </c>
      <c r="H130" s="8"/>
      <c r="I130" s="5"/>
      <c r="J130" s="6"/>
      <c r="K130" s="7"/>
      <c r="L130" s="16"/>
      <c r="M130" s="8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3"/>
      <c r="AK130" s="21"/>
      <c r="AL130" s="21"/>
      <c r="AM130" s="21"/>
      <c r="AN130" s="21"/>
      <c r="AO130" s="21"/>
      <c r="AP130" s="21"/>
      <c r="AQ130" s="21"/>
      <c r="AR130" s="22"/>
    </row>
    <row r="131" spans="1:44" ht="16.149999999999999" hidden="1" thickBot="1">
      <c r="A131" s="260"/>
      <c r="B131" s="265" t="s">
        <v>136</v>
      </c>
      <c r="C131" s="265" t="s">
        <v>136</v>
      </c>
      <c r="D131" s="265" t="s">
        <v>136</v>
      </c>
      <c r="E131" s="35" t="s">
        <v>312</v>
      </c>
      <c r="F131" s="35"/>
      <c r="G131" s="28">
        <v>44</v>
      </c>
      <c r="H131" s="8"/>
      <c r="I131" s="5"/>
      <c r="J131" s="6"/>
      <c r="K131" s="7"/>
      <c r="L131" s="16"/>
      <c r="M131" s="8"/>
      <c r="N131" s="21"/>
      <c r="O131" s="23">
        <v>1.5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2"/>
    </row>
    <row r="132" spans="1:44" ht="16.149999999999999" hidden="1" thickBot="1">
      <c r="A132" s="260"/>
      <c r="B132" s="265" t="s">
        <v>136</v>
      </c>
      <c r="C132" s="265" t="s">
        <v>136</v>
      </c>
      <c r="D132" s="265" t="s">
        <v>136</v>
      </c>
      <c r="E132" s="35" t="s">
        <v>312</v>
      </c>
      <c r="F132" s="35"/>
      <c r="G132" s="28">
        <v>65</v>
      </c>
      <c r="H132" s="8"/>
      <c r="I132" s="5"/>
      <c r="J132" s="6"/>
      <c r="K132" s="7"/>
      <c r="L132" s="16"/>
      <c r="M132" s="8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>
        <v>5</v>
      </c>
      <c r="AI132" s="21"/>
      <c r="AJ132" s="21"/>
      <c r="AK132" s="21"/>
      <c r="AL132" s="21"/>
      <c r="AM132" s="21"/>
      <c r="AN132" s="21"/>
      <c r="AO132" s="21"/>
      <c r="AP132" s="21"/>
      <c r="AQ132" s="21"/>
      <c r="AR132" s="22"/>
    </row>
    <row r="133" spans="1:44" ht="16.149999999999999" hidden="1" thickBot="1">
      <c r="A133" s="260"/>
      <c r="B133" s="265" t="s">
        <v>100</v>
      </c>
      <c r="C133" s="265" t="s">
        <v>100</v>
      </c>
      <c r="D133" s="265" t="s">
        <v>100</v>
      </c>
      <c r="E133" s="35" t="s">
        <v>312</v>
      </c>
      <c r="F133" s="35"/>
      <c r="G133" s="28">
        <v>104</v>
      </c>
      <c r="H133" s="8"/>
      <c r="I133" s="5"/>
      <c r="J133" s="6"/>
      <c r="K133" s="7"/>
      <c r="L133" s="16"/>
      <c r="M133" s="8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>
        <v>7</v>
      </c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2"/>
    </row>
    <row r="134" spans="1:44" ht="16.149999999999999" hidden="1" thickBot="1">
      <c r="A134" s="260"/>
      <c r="B134" s="266" t="s">
        <v>100</v>
      </c>
      <c r="C134" s="266" t="s">
        <v>100</v>
      </c>
      <c r="D134" s="266" t="s">
        <v>100</v>
      </c>
      <c r="E134" s="35" t="s">
        <v>312</v>
      </c>
      <c r="F134" s="35"/>
      <c r="G134" s="28">
        <v>125</v>
      </c>
      <c r="H134" s="38"/>
      <c r="I134" s="39"/>
      <c r="J134" s="40"/>
      <c r="K134" s="41"/>
      <c r="L134" s="44"/>
      <c r="M134" s="38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>
        <v>5</v>
      </c>
      <c r="AK134" s="45"/>
      <c r="AL134" s="45"/>
      <c r="AM134" s="45"/>
      <c r="AN134" s="45"/>
      <c r="AO134" s="45"/>
      <c r="AP134" s="45"/>
      <c r="AQ134" s="45"/>
      <c r="AR134" s="46"/>
    </row>
    <row r="135" spans="1:44" ht="16.149999999999999" thickBot="1">
      <c r="A135" s="260"/>
      <c r="B135" s="375" t="s">
        <v>100</v>
      </c>
      <c r="C135" s="324" t="s">
        <v>100</v>
      </c>
      <c r="D135" s="267" t="s">
        <v>100</v>
      </c>
      <c r="E135" s="54" t="s">
        <v>311</v>
      </c>
      <c r="F135" s="54"/>
      <c r="G135" s="358">
        <v>163</v>
      </c>
      <c r="H135" s="368">
        <f>MIN(M135:AR135)</f>
        <v>2</v>
      </c>
      <c r="I135" s="368">
        <f>MIN(M135:AR135)</f>
        <v>2</v>
      </c>
      <c r="J135" s="369">
        <f>AVERAGE(M135:AR135)</f>
        <v>3.7142857142857144</v>
      </c>
      <c r="K135" s="369">
        <f>MEDIAN(M135:AR135)</f>
        <v>3</v>
      </c>
      <c r="L135" s="370">
        <f>COUNT(M135:AR135)</f>
        <v>7</v>
      </c>
      <c r="M135" s="368">
        <v>2</v>
      </c>
      <c r="N135" s="368"/>
      <c r="O135" s="368">
        <v>2</v>
      </c>
      <c r="P135" s="368"/>
      <c r="Q135" s="368"/>
      <c r="R135" s="368"/>
      <c r="S135" s="368"/>
      <c r="T135" s="368"/>
      <c r="U135" s="368"/>
      <c r="V135" s="368"/>
      <c r="W135" s="368"/>
      <c r="X135" s="368"/>
      <c r="Y135" s="368"/>
      <c r="Z135" s="368">
        <v>2</v>
      </c>
      <c r="AA135" s="368">
        <v>7</v>
      </c>
      <c r="AB135" s="368"/>
      <c r="AC135" s="368">
        <v>3</v>
      </c>
      <c r="AD135" s="368"/>
      <c r="AE135" s="368"/>
      <c r="AF135" s="368"/>
      <c r="AG135" s="368"/>
      <c r="AH135" s="368">
        <v>5</v>
      </c>
      <c r="AI135" s="368"/>
      <c r="AJ135" s="368">
        <v>5</v>
      </c>
      <c r="AK135" s="368"/>
      <c r="AL135" s="368"/>
      <c r="AM135" s="368"/>
      <c r="AN135" s="368"/>
      <c r="AO135" s="368"/>
      <c r="AP135" s="368"/>
      <c r="AQ135" s="368"/>
      <c r="AR135" s="368"/>
    </row>
    <row r="136" spans="1:44" ht="16.149999999999999" hidden="1" thickBot="1">
      <c r="A136" s="260"/>
      <c r="B136" s="268" t="s">
        <v>100</v>
      </c>
      <c r="C136" s="268" t="s">
        <v>100</v>
      </c>
      <c r="D136" s="268" t="s">
        <v>100</v>
      </c>
      <c r="E136" s="35" t="s">
        <v>312</v>
      </c>
      <c r="F136" s="35"/>
      <c r="G136" s="28"/>
      <c r="H136" s="17"/>
      <c r="I136" s="132"/>
      <c r="J136" s="133"/>
      <c r="K136" s="134"/>
      <c r="L136" s="292"/>
      <c r="M136" s="17"/>
      <c r="N136" s="277"/>
      <c r="O136" s="277"/>
      <c r="P136" s="277"/>
      <c r="Q136" s="277"/>
      <c r="R136" s="277"/>
      <c r="S136" s="277"/>
      <c r="T136" s="277"/>
      <c r="U136" s="277"/>
      <c r="V136" s="277"/>
      <c r="W136" s="277"/>
      <c r="X136" s="277"/>
      <c r="Y136" s="277"/>
      <c r="Z136" s="278">
        <v>2</v>
      </c>
      <c r="AA136" s="277"/>
      <c r="AB136" s="277"/>
      <c r="AC136" s="277"/>
      <c r="AD136" s="277"/>
      <c r="AE136" s="277"/>
      <c r="AF136" s="277"/>
      <c r="AG136" s="277"/>
      <c r="AH136" s="277"/>
      <c r="AI136" s="277"/>
      <c r="AJ136" s="277"/>
      <c r="AK136" s="277"/>
      <c r="AL136" s="277"/>
      <c r="AM136" s="277"/>
      <c r="AN136" s="277"/>
      <c r="AO136" s="277"/>
      <c r="AP136" s="277"/>
      <c r="AQ136" s="277"/>
      <c r="AR136" s="279"/>
    </row>
    <row r="137" spans="1:44" ht="15.75">
      <c r="B137" s="116" t="s">
        <v>287</v>
      </c>
      <c r="C137" s="322" t="s">
        <v>287</v>
      </c>
      <c r="D137" s="47" t="s">
        <v>287</v>
      </c>
      <c r="E137" s="48" t="s">
        <v>311</v>
      </c>
      <c r="F137" s="48"/>
      <c r="G137" s="359"/>
      <c r="H137" s="368">
        <f t="shared" ref="H137:H138" si="87">MIN(M137:AR137)</f>
        <v>2.2000000000000002</v>
      </c>
      <c r="I137" s="368">
        <f t="shared" ref="I137:I138" si="88">MIN(M137:AR137)</f>
        <v>2.2000000000000002</v>
      </c>
      <c r="J137" s="369">
        <f t="shared" ref="J137:J138" si="89">AVERAGE(M137:AR137)</f>
        <v>2.2000000000000002</v>
      </c>
      <c r="K137" s="369">
        <f t="shared" ref="K137:K138" si="90">MEDIAN(M137:AR137)</f>
        <v>2.2000000000000002</v>
      </c>
      <c r="L137" s="370">
        <f t="shared" ref="L137:L138" si="91">COUNT(M137:AR137)</f>
        <v>1</v>
      </c>
      <c r="M137" s="368"/>
      <c r="N137" s="368"/>
      <c r="O137" s="368"/>
      <c r="P137" s="368"/>
      <c r="Q137" s="368"/>
      <c r="R137" s="368"/>
      <c r="S137" s="368"/>
      <c r="T137" s="368"/>
      <c r="U137" s="368"/>
      <c r="V137" s="368"/>
      <c r="W137" s="368"/>
      <c r="X137" s="368"/>
      <c r="Y137" s="368"/>
      <c r="Z137" s="368">
        <v>2.2000000000000002</v>
      </c>
      <c r="AA137" s="368"/>
      <c r="AB137" s="368"/>
      <c r="AC137" s="368"/>
      <c r="AD137" s="368"/>
      <c r="AE137" s="368"/>
      <c r="AF137" s="368"/>
      <c r="AG137" s="368"/>
      <c r="AH137" s="368"/>
      <c r="AI137" s="368"/>
      <c r="AJ137" s="368"/>
      <c r="AK137" s="368"/>
      <c r="AL137" s="368"/>
      <c r="AM137" s="368"/>
      <c r="AN137" s="368"/>
      <c r="AO137" s="368"/>
      <c r="AP137" s="368"/>
      <c r="AQ137" s="368"/>
      <c r="AR137" s="368"/>
    </row>
    <row r="138" spans="1:44" ht="16.149999999999999" thickBot="1">
      <c r="B138" s="374" t="s">
        <v>159</v>
      </c>
      <c r="C138" s="287" t="s">
        <v>159</v>
      </c>
      <c r="D138" s="48" t="s">
        <v>159</v>
      </c>
      <c r="E138" s="48" t="s">
        <v>311</v>
      </c>
      <c r="F138" s="48"/>
      <c r="G138" s="357">
        <v>67</v>
      </c>
      <c r="H138" s="368">
        <f t="shared" si="87"/>
        <v>5</v>
      </c>
      <c r="I138" s="368">
        <f t="shared" si="88"/>
        <v>5</v>
      </c>
      <c r="J138" s="369">
        <f t="shared" si="89"/>
        <v>5.666666666666667</v>
      </c>
      <c r="K138" s="369">
        <f t="shared" si="90"/>
        <v>6</v>
      </c>
      <c r="L138" s="370">
        <f t="shared" si="91"/>
        <v>3</v>
      </c>
      <c r="M138" s="368"/>
      <c r="N138" s="368"/>
      <c r="O138" s="368"/>
      <c r="P138" s="368"/>
      <c r="Q138" s="368"/>
      <c r="R138" s="368"/>
      <c r="S138" s="368"/>
      <c r="T138" s="368"/>
      <c r="U138" s="368"/>
      <c r="V138" s="368"/>
      <c r="W138" s="368"/>
      <c r="X138" s="368">
        <v>6</v>
      </c>
      <c r="Y138" s="368"/>
      <c r="Z138" s="368"/>
      <c r="AA138" s="368">
        <v>6</v>
      </c>
      <c r="AB138" s="368"/>
      <c r="AC138" s="368"/>
      <c r="AD138" s="368"/>
      <c r="AE138" s="368"/>
      <c r="AF138" s="368"/>
      <c r="AG138" s="368"/>
      <c r="AH138" s="368">
        <v>5</v>
      </c>
      <c r="AI138" s="368"/>
      <c r="AJ138" s="368"/>
      <c r="AK138" s="368"/>
      <c r="AL138" s="368"/>
      <c r="AM138" s="368"/>
      <c r="AN138" s="368"/>
      <c r="AO138" s="368"/>
      <c r="AP138" s="368"/>
      <c r="AQ138" s="368"/>
      <c r="AR138" s="368"/>
    </row>
    <row r="139" spans="1:44" ht="16.149999999999999" hidden="1" thickBot="1">
      <c r="B139" s="148" t="s">
        <v>196</v>
      </c>
      <c r="C139" s="149" t="s">
        <v>159</v>
      </c>
      <c r="D139" s="149" t="s">
        <v>159</v>
      </c>
      <c r="E139" s="35" t="s">
        <v>312</v>
      </c>
      <c r="F139" s="35"/>
      <c r="G139" s="28">
        <v>105</v>
      </c>
      <c r="H139" s="13"/>
      <c r="I139" s="10"/>
      <c r="J139" s="11"/>
      <c r="K139" s="12"/>
      <c r="L139" s="295"/>
      <c r="M139" s="114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>
        <v>6</v>
      </c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20"/>
    </row>
    <row r="140" spans="1:44" ht="41.65" hidden="1" thickBot="1">
      <c r="B140" s="37" t="s">
        <v>185</v>
      </c>
      <c r="C140" s="37" t="s">
        <v>159</v>
      </c>
      <c r="D140" s="37" t="s">
        <v>159</v>
      </c>
      <c r="E140" s="30" t="s">
        <v>312</v>
      </c>
      <c r="F140" s="30"/>
      <c r="G140" s="28">
        <v>93</v>
      </c>
      <c r="H140" s="38"/>
      <c r="I140" s="39"/>
      <c r="J140" s="40"/>
      <c r="K140" s="41"/>
      <c r="L140" s="44"/>
      <c r="M140" s="38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>
        <v>6</v>
      </c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6"/>
    </row>
    <row r="141" spans="1:44" ht="15.75">
      <c r="B141" s="373" t="s">
        <v>218</v>
      </c>
      <c r="C141" s="286" t="s">
        <v>218</v>
      </c>
      <c r="D141" s="50" t="s">
        <v>218</v>
      </c>
      <c r="E141" s="50" t="s">
        <v>311</v>
      </c>
      <c r="F141" s="50"/>
      <c r="G141" s="359">
        <v>148</v>
      </c>
      <c r="H141" s="368">
        <f t="shared" ref="H141:H142" si="92">MIN(M141:AR141)</f>
        <v>4</v>
      </c>
      <c r="I141" s="368">
        <f t="shared" ref="I141:I142" si="93">MIN(M141:AR141)</f>
        <v>4</v>
      </c>
      <c r="J141" s="369">
        <f t="shared" ref="J141:J142" si="94">AVERAGE(M141:AR141)</f>
        <v>4</v>
      </c>
      <c r="K141" s="369">
        <f t="shared" ref="K141:K142" si="95">MEDIAN(M141:AR141)</f>
        <v>4</v>
      </c>
      <c r="L141" s="370">
        <f t="shared" ref="L141:L142" si="96">COUNT(M141:AR141)</f>
        <v>1</v>
      </c>
      <c r="M141" s="368"/>
      <c r="N141" s="368"/>
      <c r="O141" s="368"/>
      <c r="P141" s="368"/>
      <c r="Q141" s="368"/>
      <c r="R141" s="368"/>
      <c r="S141" s="368"/>
      <c r="T141" s="368"/>
      <c r="U141" s="368"/>
      <c r="V141" s="368"/>
      <c r="W141" s="368"/>
      <c r="X141" s="368"/>
      <c r="Y141" s="368"/>
      <c r="Z141" s="368"/>
      <c r="AA141" s="368"/>
      <c r="AB141" s="368"/>
      <c r="AC141" s="368">
        <v>4</v>
      </c>
      <c r="AD141" s="368"/>
      <c r="AE141" s="368"/>
      <c r="AF141" s="368"/>
      <c r="AG141" s="368"/>
      <c r="AH141" s="368"/>
      <c r="AI141" s="368"/>
      <c r="AJ141" s="368"/>
      <c r="AK141" s="368"/>
      <c r="AL141" s="368"/>
      <c r="AM141" s="368"/>
      <c r="AN141" s="368"/>
      <c r="AO141" s="368"/>
      <c r="AP141" s="368"/>
      <c r="AQ141" s="368"/>
      <c r="AR141" s="368"/>
    </row>
    <row r="142" spans="1:44" ht="16.149999999999999" thickBot="1">
      <c r="B142" s="116" t="s">
        <v>288</v>
      </c>
      <c r="C142" s="322" t="s">
        <v>288</v>
      </c>
      <c r="D142" s="47" t="s">
        <v>288</v>
      </c>
      <c r="E142" s="48" t="s">
        <v>311</v>
      </c>
      <c r="F142" s="48"/>
      <c r="G142" s="357"/>
      <c r="H142" s="368">
        <f t="shared" si="92"/>
        <v>2</v>
      </c>
      <c r="I142" s="368">
        <f t="shared" si="93"/>
        <v>2</v>
      </c>
      <c r="J142" s="369">
        <f t="shared" si="94"/>
        <v>2</v>
      </c>
      <c r="K142" s="369">
        <f t="shared" si="95"/>
        <v>2</v>
      </c>
      <c r="L142" s="370">
        <f t="shared" si="96"/>
        <v>1</v>
      </c>
      <c r="M142" s="368"/>
      <c r="N142" s="368"/>
      <c r="O142" s="368"/>
      <c r="P142" s="368"/>
      <c r="Q142" s="368"/>
      <c r="R142" s="368"/>
      <c r="S142" s="368"/>
      <c r="T142" s="368"/>
      <c r="U142" s="368"/>
      <c r="V142" s="368"/>
      <c r="W142" s="368"/>
      <c r="X142" s="368"/>
      <c r="Y142" s="368"/>
      <c r="Z142" s="368">
        <v>2</v>
      </c>
      <c r="AA142" s="368"/>
      <c r="AB142" s="368"/>
      <c r="AC142" s="368"/>
      <c r="AD142" s="368"/>
      <c r="AE142" s="368"/>
      <c r="AF142" s="368"/>
      <c r="AG142" s="368"/>
      <c r="AH142" s="368"/>
      <c r="AI142" s="368"/>
      <c r="AJ142" s="368"/>
      <c r="AK142" s="368"/>
      <c r="AL142" s="368"/>
      <c r="AM142" s="368"/>
      <c r="AN142" s="368"/>
      <c r="AO142" s="368"/>
      <c r="AP142" s="368"/>
      <c r="AQ142" s="368"/>
      <c r="AR142" s="368"/>
    </row>
    <row r="143" spans="1:44" ht="16.149999999999999" hidden="1" thickBot="1">
      <c r="B143" s="147" t="s">
        <v>289</v>
      </c>
      <c r="C143" s="30" t="s">
        <v>117</v>
      </c>
      <c r="D143" s="30" t="s">
        <v>117</v>
      </c>
      <c r="E143" s="30" t="s">
        <v>312</v>
      </c>
      <c r="F143" s="30"/>
      <c r="G143" s="117"/>
      <c r="H143" s="17"/>
      <c r="I143" s="132"/>
      <c r="J143" s="133"/>
      <c r="K143" s="134"/>
      <c r="L143" s="292"/>
      <c r="M143" s="17"/>
      <c r="N143" s="277"/>
      <c r="O143" s="277"/>
      <c r="P143" s="277"/>
      <c r="Q143" s="277"/>
      <c r="R143" s="277"/>
      <c r="S143" s="277"/>
      <c r="T143" s="277"/>
      <c r="U143" s="277"/>
      <c r="V143" s="277"/>
      <c r="W143" s="277"/>
      <c r="X143" s="277"/>
      <c r="Y143" s="277"/>
      <c r="Z143" s="278">
        <v>2</v>
      </c>
      <c r="AA143" s="277"/>
      <c r="AB143" s="277"/>
      <c r="AC143" s="277"/>
      <c r="AD143" s="277"/>
      <c r="AE143" s="277"/>
      <c r="AF143" s="277"/>
      <c r="AG143" s="277"/>
      <c r="AH143" s="277"/>
      <c r="AI143" s="277"/>
      <c r="AJ143" s="277"/>
      <c r="AK143" s="277"/>
      <c r="AL143" s="277"/>
      <c r="AM143" s="277"/>
      <c r="AN143" s="277"/>
      <c r="AO143" s="277"/>
      <c r="AP143" s="277"/>
      <c r="AQ143" s="277"/>
      <c r="AR143" s="279"/>
    </row>
    <row r="144" spans="1:44" ht="15.75">
      <c r="B144" s="374" t="s">
        <v>125</v>
      </c>
      <c r="C144" s="287" t="s">
        <v>125</v>
      </c>
      <c r="D144" s="48" t="s">
        <v>125</v>
      </c>
      <c r="E144" s="48" t="s">
        <v>311</v>
      </c>
      <c r="F144" s="48"/>
      <c r="G144" s="362">
        <v>32</v>
      </c>
      <c r="H144" s="368">
        <f t="shared" ref="H144:H148" si="97">MIN(M144:AR144)</f>
        <v>4</v>
      </c>
      <c r="I144" s="368">
        <f t="shared" ref="I144:I148" si="98">MIN(M144:AR144)</f>
        <v>4</v>
      </c>
      <c r="J144" s="369">
        <f t="shared" ref="J144:J148" si="99">AVERAGE(M144:AR144)</f>
        <v>4</v>
      </c>
      <c r="K144" s="369">
        <f t="shared" ref="K144:K148" si="100">MEDIAN(M144:AR144)</f>
        <v>4</v>
      </c>
      <c r="L144" s="370">
        <f t="shared" ref="L144:L148" si="101">COUNT(M144:AR144)</f>
        <v>1</v>
      </c>
      <c r="M144" s="368"/>
      <c r="N144" s="368"/>
      <c r="O144" s="368"/>
      <c r="P144" s="368"/>
      <c r="Q144" s="368"/>
      <c r="R144" s="368"/>
      <c r="S144" s="368"/>
      <c r="T144" s="368"/>
      <c r="U144" s="368">
        <v>4</v>
      </c>
      <c r="V144" s="368"/>
      <c r="W144" s="368"/>
      <c r="X144" s="368"/>
      <c r="Y144" s="368"/>
      <c r="Z144" s="368"/>
      <c r="AA144" s="368"/>
      <c r="AB144" s="368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8"/>
      <c r="AM144" s="368"/>
      <c r="AN144" s="368"/>
      <c r="AO144" s="368"/>
      <c r="AP144" s="368"/>
      <c r="AQ144" s="368"/>
      <c r="AR144" s="368"/>
    </row>
    <row r="145" spans="1:44" ht="15.75">
      <c r="B145" s="374" t="s">
        <v>145</v>
      </c>
      <c r="C145" s="287" t="s">
        <v>145</v>
      </c>
      <c r="D145" s="48" t="s">
        <v>145</v>
      </c>
      <c r="E145" s="48" t="s">
        <v>311</v>
      </c>
      <c r="F145" s="48"/>
      <c r="G145" s="356">
        <v>50</v>
      </c>
      <c r="H145" s="368">
        <f t="shared" si="97"/>
        <v>6</v>
      </c>
      <c r="I145" s="368">
        <f t="shared" si="98"/>
        <v>6</v>
      </c>
      <c r="J145" s="369">
        <f t="shared" si="99"/>
        <v>6</v>
      </c>
      <c r="K145" s="369">
        <f t="shared" si="100"/>
        <v>6</v>
      </c>
      <c r="L145" s="370">
        <f t="shared" si="101"/>
        <v>1</v>
      </c>
      <c r="M145" s="368"/>
      <c r="N145" s="368"/>
      <c r="O145" s="368"/>
      <c r="P145" s="368"/>
      <c r="Q145" s="368"/>
      <c r="R145" s="368"/>
      <c r="S145" s="368"/>
      <c r="T145" s="368"/>
      <c r="U145" s="368"/>
      <c r="V145" s="368"/>
      <c r="W145" s="368"/>
      <c r="X145" s="368"/>
      <c r="Y145" s="368"/>
      <c r="Z145" s="368"/>
      <c r="AA145" s="368"/>
      <c r="AB145" s="368"/>
      <c r="AC145" s="368"/>
      <c r="AD145" s="368"/>
      <c r="AE145" s="368"/>
      <c r="AF145" s="368"/>
      <c r="AG145" s="368"/>
      <c r="AH145" s="368">
        <v>6</v>
      </c>
      <c r="AI145" s="368"/>
      <c r="AJ145" s="368"/>
      <c r="AK145" s="368"/>
      <c r="AL145" s="368"/>
      <c r="AM145" s="368"/>
      <c r="AN145" s="368"/>
      <c r="AO145" s="368"/>
      <c r="AP145" s="368"/>
      <c r="AQ145" s="368"/>
      <c r="AR145" s="368"/>
    </row>
    <row r="146" spans="1:44" ht="27.75">
      <c r="B146" s="374" t="s">
        <v>191</v>
      </c>
      <c r="C146" s="287" t="s">
        <v>191</v>
      </c>
      <c r="D146" s="48" t="s">
        <v>191</v>
      </c>
      <c r="E146" s="48" t="s">
        <v>311</v>
      </c>
      <c r="F146" s="48"/>
      <c r="G146" s="356">
        <v>99</v>
      </c>
      <c r="H146" s="368">
        <f t="shared" si="97"/>
        <v>6.5</v>
      </c>
      <c r="I146" s="368">
        <f t="shared" si="98"/>
        <v>6.5</v>
      </c>
      <c r="J146" s="369">
        <f t="shared" si="99"/>
        <v>6.5</v>
      </c>
      <c r="K146" s="369">
        <f t="shared" si="100"/>
        <v>6.5</v>
      </c>
      <c r="L146" s="370">
        <f t="shared" si="101"/>
        <v>1</v>
      </c>
      <c r="M146" s="368"/>
      <c r="N146" s="368"/>
      <c r="O146" s="368"/>
      <c r="P146" s="368"/>
      <c r="Q146" s="368"/>
      <c r="R146" s="368"/>
      <c r="S146" s="368"/>
      <c r="T146" s="368"/>
      <c r="U146" s="368"/>
      <c r="V146" s="368"/>
      <c r="W146" s="368"/>
      <c r="X146" s="368"/>
      <c r="Y146" s="368"/>
      <c r="Z146" s="368"/>
      <c r="AA146" s="368"/>
      <c r="AB146" s="368"/>
      <c r="AC146" s="368"/>
      <c r="AD146" s="368"/>
      <c r="AE146" s="368"/>
      <c r="AF146" s="368"/>
      <c r="AG146" s="368"/>
      <c r="AH146" s="368"/>
      <c r="AI146" s="368"/>
      <c r="AJ146" s="368"/>
      <c r="AK146" s="368"/>
      <c r="AL146" s="368"/>
      <c r="AM146" s="368"/>
      <c r="AN146" s="368"/>
      <c r="AO146" s="368"/>
      <c r="AP146" s="368">
        <v>6.5</v>
      </c>
      <c r="AQ146" s="368"/>
      <c r="AR146" s="368"/>
    </row>
    <row r="147" spans="1:44" ht="27.75">
      <c r="B147" s="374" t="s">
        <v>128</v>
      </c>
      <c r="C147" s="287" t="s">
        <v>128</v>
      </c>
      <c r="D147" s="48" t="s">
        <v>128</v>
      </c>
      <c r="E147" s="48" t="s">
        <v>311</v>
      </c>
      <c r="F147" s="48"/>
      <c r="G147" s="356">
        <v>36</v>
      </c>
      <c r="H147" s="368">
        <f t="shared" si="97"/>
        <v>5</v>
      </c>
      <c r="I147" s="368">
        <f t="shared" si="98"/>
        <v>5</v>
      </c>
      <c r="J147" s="369">
        <f t="shared" si="99"/>
        <v>5</v>
      </c>
      <c r="K147" s="369">
        <f t="shared" si="100"/>
        <v>5</v>
      </c>
      <c r="L147" s="370">
        <f t="shared" si="101"/>
        <v>1</v>
      </c>
      <c r="M147" s="368"/>
      <c r="N147" s="368"/>
      <c r="O147" s="368"/>
      <c r="P147" s="368"/>
      <c r="Q147" s="368"/>
      <c r="R147" s="368"/>
      <c r="S147" s="368"/>
      <c r="T147" s="368"/>
      <c r="U147" s="368">
        <v>5</v>
      </c>
      <c r="V147" s="368"/>
      <c r="W147" s="368"/>
      <c r="X147" s="368"/>
      <c r="Y147" s="368"/>
      <c r="Z147" s="368"/>
      <c r="AA147" s="368"/>
      <c r="AB147" s="368"/>
      <c r="AC147" s="368"/>
      <c r="AD147" s="368"/>
      <c r="AE147" s="368"/>
      <c r="AF147" s="368"/>
      <c r="AG147" s="368"/>
      <c r="AH147" s="368"/>
      <c r="AI147" s="368"/>
      <c r="AJ147" s="368"/>
      <c r="AK147" s="368"/>
      <c r="AL147" s="368"/>
      <c r="AM147" s="368"/>
      <c r="AN147" s="368"/>
      <c r="AO147" s="368"/>
      <c r="AP147" s="368"/>
      <c r="AQ147" s="368"/>
      <c r="AR147" s="368"/>
    </row>
    <row r="148" spans="1:44" ht="16.149999999999999" thickBot="1">
      <c r="B148" s="373" t="s">
        <v>205</v>
      </c>
      <c r="C148" s="255" t="s">
        <v>205</v>
      </c>
      <c r="D148" s="52" t="s">
        <v>205</v>
      </c>
      <c r="E148" s="48" t="s">
        <v>311</v>
      </c>
      <c r="F148" s="48"/>
      <c r="G148" s="357">
        <v>114</v>
      </c>
      <c r="H148" s="368">
        <f t="shared" si="97"/>
        <v>4</v>
      </c>
      <c r="I148" s="368">
        <f t="shared" si="98"/>
        <v>4</v>
      </c>
      <c r="J148" s="369">
        <f t="shared" si="99"/>
        <v>4</v>
      </c>
      <c r="K148" s="369">
        <f t="shared" si="100"/>
        <v>4</v>
      </c>
      <c r="L148" s="370">
        <f t="shared" si="101"/>
        <v>1</v>
      </c>
      <c r="M148" s="368"/>
      <c r="N148" s="368"/>
      <c r="O148" s="368"/>
      <c r="P148" s="368"/>
      <c r="Q148" s="368"/>
      <c r="R148" s="368"/>
      <c r="S148" s="368"/>
      <c r="T148" s="368"/>
      <c r="U148" s="368"/>
      <c r="V148" s="368"/>
      <c r="W148" s="368">
        <v>4</v>
      </c>
      <c r="X148" s="368"/>
      <c r="Y148" s="368"/>
      <c r="Z148" s="368"/>
      <c r="AA148" s="368"/>
      <c r="AB148" s="368"/>
      <c r="AC148" s="368"/>
      <c r="AD148" s="368"/>
      <c r="AE148" s="368"/>
      <c r="AF148" s="368"/>
      <c r="AG148" s="368"/>
      <c r="AH148" s="368"/>
      <c r="AI148" s="368"/>
      <c r="AJ148" s="368"/>
      <c r="AK148" s="368"/>
      <c r="AL148" s="368"/>
      <c r="AM148" s="368"/>
      <c r="AN148" s="368"/>
      <c r="AO148" s="368"/>
      <c r="AP148" s="368"/>
      <c r="AQ148" s="368"/>
      <c r="AR148" s="368"/>
    </row>
    <row r="149" spans="1:44" ht="16.149999999999999" hidden="1" thickBot="1">
      <c r="B149" s="118" t="s">
        <v>205</v>
      </c>
      <c r="C149" s="118" t="s">
        <v>205</v>
      </c>
      <c r="D149" s="118" t="s">
        <v>205</v>
      </c>
      <c r="E149" s="30" t="s">
        <v>312</v>
      </c>
      <c r="F149" s="30"/>
      <c r="G149" s="28">
        <v>135</v>
      </c>
      <c r="H149" s="17"/>
      <c r="I149" s="132"/>
      <c r="J149" s="133"/>
      <c r="K149" s="134"/>
      <c r="L149" s="292"/>
      <c r="M149" s="17"/>
      <c r="N149" s="277"/>
      <c r="O149" s="277"/>
      <c r="P149" s="277"/>
      <c r="Q149" s="277"/>
      <c r="R149" s="277"/>
      <c r="S149" s="277"/>
      <c r="T149" s="277"/>
      <c r="U149" s="277"/>
      <c r="V149" s="277"/>
      <c r="W149" s="277">
        <v>4</v>
      </c>
      <c r="X149" s="277"/>
      <c r="Y149" s="277"/>
      <c r="Z149" s="277"/>
      <c r="AA149" s="277"/>
      <c r="AB149" s="277"/>
      <c r="AC149" s="277"/>
      <c r="AD149" s="277"/>
      <c r="AE149" s="277"/>
      <c r="AF149" s="277"/>
      <c r="AG149" s="277"/>
      <c r="AH149" s="277"/>
      <c r="AI149" s="277"/>
      <c r="AJ149" s="277"/>
      <c r="AK149" s="277"/>
      <c r="AL149" s="277"/>
      <c r="AM149" s="277"/>
      <c r="AN149" s="277"/>
      <c r="AO149" s="277"/>
      <c r="AP149" s="277"/>
      <c r="AQ149" s="277"/>
      <c r="AR149" s="279"/>
    </row>
    <row r="150" spans="1:44" ht="15.75">
      <c r="B150" s="376" t="s">
        <v>211</v>
      </c>
      <c r="C150" s="325" t="s">
        <v>211</v>
      </c>
      <c r="D150" s="53" t="s">
        <v>211</v>
      </c>
      <c r="E150" s="53" t="s">
        <v>311</v>
      </c>
      <c r="F150" s="53"/>
      <c r="G150" s="359">
        <v>141</v>
      </c>
      <c r="H150" s="368">
        <f t="shared" ref="H150:H152" si="102">MIN(M150:AR150)</f>
        <v>3</v>
      </c>
      <c r="I150" s="368">
        <f t="shared" ref="I150:I152" si="103">MIN(M150:AR150)</f>
        <v>3</v>
      </c>
      <c r="J150" s="369">
        <f t="shared" ref="J150:J152" si="104">AVERAGE(M150:AR150)</f>
        <v>3</v>
      </c>
      <c r="K150" s="369">
        <f t="shared" ref="K150:K152" si="105">MEDIAN(M150:AR150)</f>
        <v>3</v>
      </c>
      <c r="L150" s="370">
        <f t="shared" ref="L150:L152" si="106">COUNT(M150:AR150)</f>
        <v>1</v>
      </c>
      <c r="M150" s="368"/>
      <c r="N150" s="368"/>
      <c r="O150" s="368"/>
      <c r="P150" s="368"/>
      <c r="Q150" s="368"/>
      <c r="R150" s="368"/>
      <c r="S150" s="368"/>
      <c r="T150" s="368"/>
      <c r="U150" s="368"/>
      <c r="V150" s="368"/>
      <c r="W150" s="368"/>
      <c r="X150" s="368"/>
      <c r="Y150" s="368"/>
      <c r="Z150" s="368"/>
      <c r="AA150" s="368"/>
      <c r="AB150" s="368"/>
      <c r="AC150" s="368">
        <v>3</v>
      </c>
      <c r="AD150" s="368"/>
      <c r="AE150" s="368"/>
      <c r="AF150" s="368"/>
      <c r="AG150" s="368"/>
      <c r="AH150" s="368"/>
      <c r="AI150" s="368"/>
      <c r="AJ150" s="368"/>
      <c r="AK150" s="368"/>
      <c r="AL150" s="368"/>
      <c r="AM150" s="368"/>
      <c r="AN150" s="368"/>
      <c r="AO150" s="368"/>
      <c r="AP150" s="368"/>
      <c r="AQ150" s="368"/>
      <c r="AR150" s="368"/>
    </row>
    <row r="151" spans="1:44" ht="15.75">
      <c r="B151" s="373" t="s">
        <v>223</v>
      </c>
      <c r="C151" s="320" t="s">
        <v>223</v>
      </c>
      <c r="D151" s="54" t="s">
        <v>223</v>
      </c>
      <c r="E151" s="54" t="s">
        <v>311</v>
      </c>
      <c r="F151" s="54"/>
      <c r="G151" s="356">
        <v>153</v>
      </c>
      <c r="H151" s="368">
        <f t="shared" si="102"/>
        <v>3</v>
      </c>
      <c r="I151" s="368">
        <f t="shared" si="103"/>
        <v>3</v>
      </c>
      <c r="J151" s="369">
        <f t="shared" si="104"/>
        <v>3</v>
      </c>
      <c r="K151" s="369">
        <f t="shared" si="105"/>
        <v>3</v>
      </c>
      <c r="L151" s="370">
        <f t="shared" si="106"/>
        <v>1</v>
      </c>
      <c r="M151" s="368"/>
      <c r="N151" s="368"/>
      <c r="O151" s="368"/>
      <c r="P151" s="368"/>
      <c r="Q151" s="368"/>
      <c r="R151" s="368"/>
      <c r="S151" s="368"/>
      <c r="T151" s="368"/>
      <c r="U151" s="368"/>
      <c r="V151" s="368"/>
      <c r="W151" s="368"/>
      <c r="X151" s="368"/>
      <c r="Y151" s="368"/>
      <c r="Z151" s="368"/>
      <c r="AA151" s="368"/>
      <c r="AB151" s="368"/>
      <c r="AC151" s="368">
        <v>3</v>
      </c>
      <c r="AD151" s="368"/>
      <c r="AE151" s="368"/>
      <c r="AF151" s="368"/>
      <c r="AG151" s="368"/>
      <c r="AH151" s="368"/>
      <c r="AI151" s="368"/>
      <c r="AJ151" s="368"/>
      <c r="AK151" s="368"/>
      <c r="AL151" s="368"/>
      <c r="AM151" s="368"/>
      <c r="AN151" s="368"/>
      <c r="AO151" s="368"/>
      <c r="AP151" s="368"/>
      <c r="AQ151" s="368"/>
      <c r="AR151" s="368"/>
    </row>
    <row r="152" spans="1:44" ht="16.149999999999999" thickBot="1">
      <c r="B152" s="373" t="s">
        <v>228</v>
      </c>
      <c r="C152" s="320" t="s">
        <v>228</v>
      </c>
      <c r="D152" s="54" t="s">
        <v>228</v>
      </c>
      <c r="E152" s="54" t="s">
        <v>311</v>
      </c>
      <c r="F152" s="54"/>
      <c r="G152" s="357">
        <v>158</v>
      </c>
      <c r="H152" s="368">
        <f t="shared" si="102"/>
        <v>3</v>
      </c>
      <c r="I152" s="368">
        <f t="shared" si="103"/>
        <v>3</v>
      </c>
      <c r="J152" s="369">
        <f t="shared" si="104"/>
        <v>5</v>
      </c>
      <c r="K152" s="369">
        <f t="shared" si="105"/>
        <v>5</v>
      </c>
      <c r="L152" s="370">
        <f t="shared" si="106"/>
        <v>3</v>
      </c>
      <c r="M152" s="368"/>
      <c r="N152" s="368"/>
      <c r="O152" s="368"/>
      <c r="P152" s="368"/>
      <c r="Q152" s="368"/>
      <c r="R152" s="368"/>
      <c r="S152" s="368"/>
      <c r="T152" s="368"/>
      <c r="U152" s="368"/>
      <c r="V152" s="368"/>
      <c r="W152" s="368"/>
      <c r="X152" s="368"/>
      <c r="Y152" s="368"/>
      <c r="Z152" s="368"/>
      <c r="AA152" s="368">
        <v>7</v>
      </c>
      <c r="AB152" s="368"/>
      <c r="AC152" s="368">
        <v>3</v>
      </c>
      <c r="AD152" s="368"/>
      <c r="AE152" s="368"/>
      <c r="AF152" s="368"/>
      <c r="AG152" s="368"/>
      <c r="AH152" s="368"/>
      <c r="AI152" s="368"/>
      <c r="AJ152" s="368">
        <v>5</v>
      </c>
      <c r="AK152" s="368"/>
      <c r="AL152" s="368"/>
      <c r="AM152" s="368"/>
      <c r="AN152" s="368"/>
      <c r="AO152" s="368"/>
      <c r="AP152" s="368"/>
      <c r="AQ152" s="368"/>
      <c r="AR152" s="368"/>
    </row>
    <row r="153" spans="1:44" ht="16.149999999999999" hidden="1" thickBot="1">
      <c r="B153" s="149" t="s">
        <v>108</v>
      </c>
      <c r="C153" s="150" t="s">
        <v>228</v>
      </c>
      <c r="D153" s="150" t="s">
        <v>228</v>
      </c>
      <c r="E153" s="30" t="s">
        <v>312</v>
      </c>
      <c r="F153" s="30"/>
      <c r="G153" s="28">
        <v>17</v>
      </c>
      <c r="H153" s="13"/>
      <c r="I153" s="10"/>
      <c r="J153" s="11"/>
      <c r="K153" s="12"/>
      <c r="L153" s="295"/>
      <c r="M153" s="114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281"/>
      <c r="AK153" s="19"/>
      <c r="AL153" s="19"/>
      <c r="AM153" s="19"/>
      <c r="AN153" s="19"/>
      <c r="AO153" s="19"/>
      <c r="AP153" s="19"/>
      <c r="AQ153" s="19"/>
      <c r="AR153" s="20"/>
    </row>
    <row r="154" spans="1:44" ht="16.149999999999999" hidden="1" thickBot="1">
      <c r="B154" s="29" t="s">
        <v>197</v>
      </c>
      <c r="C154" s="27" t="s">
        <v>228</v>
      </c>
      <c r="D154" s="27" t="s">
        <v>228</v>
      </c>
      <c r="E154" s="30" t="s">
        <v>312</v>
      </c>
      <c r="F154" s="30"/>
      <c r="G154" s="28">
        <v>106</v>
      </c>
      <c r="H154" s="8"/>
      <c r="I154" s="5"/>
      <c r="J154" s="6"/>
      <c r="K154" s="7"/>
      <c r="L154" s="16"/>
      <c r="M154" s="9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>
        <v>7</v>
      </c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2"/>
    </row>
    <row r="155" spans="1:44" ht="16.149999999999999" hidden="1" thickBot="1">
      <c r="B155" s="127" t="s">
        <v>108</v>
      </c>
      <c r="C155" s="128" t="s">
        <v>228</v>
      </c>
      <c r="D155" s="128" t="s">
        <v>228</v>
      </c>
      <c r="E155" s="34" t="s">
        <v>312</v>
      </c>
      <c r="F155" s="34"/>
      <c r="G155" s="28">
        <v>120</v>
      </c>
      <c r="H155" s="38"/>
      <c r="I155" s="39"/>
      <c r="J155" s="40"/>
      <c r="K155" s="41"/>
      <c r="L155" s="44"/>
      <c r="M155" s="38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>
        <v>5</v>
      </c>
      <c r="AK155" s="45"/>
      <c r="AL155" s="45"/>
      <c r="AM155" s="45"/>
      <c r="AN155" s="45"/>
      <c r="AO155" s="45"/>
      <c r="AP155" s="45"/>
      <c r="AQ155" s="45"/>
      <c r="AR155" s="46"/>
    </row>
    <row r="156" spans="1:44" ht="15.75">
      <c r="A156" t="s">
        <v>343</v>
      </c>
      <c r="B156" s="373" t="s">
        <v>224</v>
      </c>
      <c r="C156" s="320" t="s">
        <v>224</v>
      </c>
      <c r="D156" s="54" t="s">
        <v>224</v>
      </c>
      <c r="E156" s="54" t="s">
        <v>311</v>
      </c>
      <c r="F156" s="54"/>
      <c r="G156" s="359">
        <v>154</v>
      </c>
      <c r="H156" s="368">
        <f t="shared" ref="H156:H162" si="107">MIN(M156:AR156)</f>
        <v>3</v>
      </c>
      <c r="I156" s="368">
        <f t="shared" ref="I156:I162" si="108">MIN(M156:AR156)</f>
        <v>3</v>
      </c>
      <c r="J156" s="369">
        <f t="shared" ref="J156:J162" si="109">AVERAGE(M156:AR156)</f>
        <v>3</v>
      </c>
      <c r="K156" s="369">
        <f t="shared" ref="K156:K162" si="110">MEDIAN(M156:AR156)</f>
        <v>3</v>
      </c>
      <c r="L156" s="370">
        <f t="shared" ref="L156:L162" si="111">COUNT(M156:AR156)</f>
        <v>1</v>
      </c>
      <c r="M156" s="368"/>
      <c r="N156" s="368"/>
      <c r="O156" s="368"/>
      <c r="P156" s="368"/>
      <c r="Q156" s="368"/>
      <c r="R156" s="368"/>
      <c r="S156" s="368"/>
      <c r="T156" s="368"/>
      <c r="U156" s="368"/>
      <c r="V156" s="368"/>
      <c r="W156" s="368"/>
      <c r="X156" s="368"/>
      <c r="Y156" s="368"/>
      <c r="Z156" s="368"/>
      <c r="AA156" s="368"/>
      <c r="AB156" s="368"/>
      <c r="AC156" s="368">
        <v>3</v>
      </c>
      <c r="AD156" s="368"/>
      <c r="AE156" s="368"/>
      <c r="AF156" s="368"/>
      <c r="AG156" s="368"/>
      <c r="AH156" s="368"/>
      <c r="AI156" s="368"/>
      <c r="AJ156" s="368"/>
      <c r="AK156" s="368"/>
      <c r="AL156" s="368"/>
      <c r="AM156" s="368"/>
      <c r="AN156" s="368"/>
      <c r="AO156" s="368"/>
      <c r="AP156" s="368"/>
      <c r="AQ156" s="368"/>
      <c r="AR156" s="368"/>
    </row>
    <row r="157" spans="1:44" ht="15.75">
      <c r="B157" s="373" t="s">
        <v>225</v>
      </c>
      <c r="C157" s="317" t="s">
        <v>111</v>
      </c>
      <c r="D157" s="49" t="s">
        <v>111</v>
      </c>
      <c r="E157" s="54" t="s">
        <v>311</v>
      </c>
      <c r="F157" s="54"/>
      <c r="G157" s="363">
        <v>154</v>
      </c>
      <c r="H157" s="368">
        <f t="shared" si="107"/>
        <v>3</v>
      </c>
      <c r="I157" s="368">
        <f t="shared" si="108"/>
        <v>3</v>
      </c>
      <c r="J157" s="369">
        <f t="shared" si="109"/>
        <v>4</v>
      </c>
      <c r="K157" s="369">
        <f t="shared" si="110"/>
        <v>4</v>
      </c>
      <c r="L157" s="370">
        <f t="shared" si="111"/>
        <v>2</v>
      </c>
      <c r="M157" s="368"/>
      <c r="N157" s="368"/>
      <c r="O157" s="368"/>
      <c r="P157" s="368"/>
      <c r="Q157" s="368"/>
      <c r="R157" s="368"/>
      <c r="S157" s="368"/>
      <c r="T157" s="368"/>
      <c r="U157" s="368"/>
      <c r="V157" s="368"/>
      <c r="W157" s="368"/>
      <c r="X157" s="368"/>
      <c r="Y157" s="368"/>
      <c r="Z157" s="368"/>
      <c r="AA157" s="368"/>
      <c r="AB157" s="368"/>
      <c r="AC157" s="368">
        <v>3</v>
      </c>
      <c r="AD157" s="368"/>
      <c r="AE157" s="368"/>
      <c r="AF157" s="368"/>
      <c r="AG157" s="368"/>
      <c r="AH157" s="368"/>
      <c r="AI157" s="368"/>
      <c r="AJ157" s="368">
        <v>5</v>
      </c>
      <c r="AK157" s="368"/>
      <c r="AL157" s="368"/>
      <c r="AM157" s="368"/>
      <c r="AN157" s="368"/>
      <c r="AO157" s="368"/>
      <c r="AP157" s="368"/>
      <c r="AQ157" s="368"/>
      <c r="AR157" s="368"/>
    </row>
    <row r="158" spans="1:44" ht="15.75">
      <c r="B158" s="375" t="s">
        <v>111</v>
      </c>
      <c r="C158" s="317" t="s">
        <v>111</v>
      </c>
      <c r="D158" s="49" t="s">
        <v>111</v>
      </c>
      <c r="E158" s="49" t="s">
        <v>311</v>
      </c>
      <c r="F158" s="49"/>
      <c r="G158" s="356">
        <v>18</v>
      </c>
      <c r="H158" s="368">
        <f t="shared" si="107"/>
        <v>0</v>
      </c>
      <c r="I158" s="368">
        <f t="shared" si="108"/>
        <v>0</v>
      </c>
      <c r="J158" s="369">
        <f t="shared" si="109"/>
        <v>0</v>
      </c>
      <c r="K158" s="369">
        <f t="shared" si="110"/>
        <v>0</v>
      </c>
      <c r="L158" s="370">
        <f t="shared" si="111"/>
        <v>1</v>
      </c>
      <c r="M158" s="368">
        <v>0</v>
      </c>
      <c r="N158" s="368"/>
      <c r="O158" s="368"/>
      <c r="P158" s="368"/>
      <c r="Q158" s="368"/>
      <c r="R158" s="368"/>
      <c r="S158" s="368"/>
      <c r="T158" s="368"/>
      <c r="U158" s="368"/>
      <c r="V158" s="368"/>
      <c r="W158" s="368"/>
      <c r="X158" s="368"/>
      <c r="Y158" s="368"/>
      <c r="Z158" s="368"/>
      <c r="AA158" s="368"/>
      <c r="AB158" s="368"/>
      <c r="AC158" s="368"/>
      <c r="AD158" s="368"/>
      <c r="AE158" s="368"/>
      <c r="AF158" s="368"/>
      <c r="AG158" s="368"/>
      <c r="AH158" s="368"/>
      <c r="AI158" s="368"/>
      <c r="AJ158" s="368"/>
      <c r="AK158" s="368"/>
      <c r="AL158" s="368"/>
      <c r="AM158" s="368"/>
      <c r="AN158" s="368"/>
      <c r="AO158" s="368"/>
      <c r="AP158" s="368"/>
      <c r="AQ158" s="368"/>
      <c r="AR158" s="368"/>
    </row>
    <row r="159" spans="1:44" ht="15.75">
      <c r="B159" s="377" t="s">
        <v>111</v>
      </c>
      <c r="C159" s="317" t="s">
        <v>111</v>
      </c>
      <c r="D159" s="49" t="s">
        <v>111</v>
      </c>
      <c r="E159" s="158" t="s">
        <v>311</v>
      </c>
      <c r="F159" s="158"/>
      <c r="G159" s="356">
        <v>123</v>
      </c>
      <c r="H159" s="368">
        <f t="shared" si="107"/>
        <v>5</v>
      </c>
      <c r="I159" s="368">
        <f t="shared" si="108"/>
        <v>5</v>
      </c>
      <c r="J159" s="369">
        <f t="shared" si="109"/>
        <v>5</v>
      </c>
      <c r="K159" s="369">
        <f t="shared" si="110"/>
        <v>5</v>
      </c>
      <c r="L159" s="370">
        <f t="shared" si="111"/>
        <v>1</v>
      </c>
      <c r="M159" s="368"/>
      <c r="N159" s="368"/>
      <c r="O159" s="368"/>
      <c r="P159" s="368"/>
      <c r="Q159" s="368"/>
      <c r="R159" s="368"/>
      <c r="S159" s="368"/>
      <c r="T159" s="368"/>
      <c r="U159" s="368"/>
      <c r="V159" s="368"/>
      <c r="W159" s="368"/>
      <c r="X159" s="368"/>
      <c r="Y159" s="368"/>
      <c r="Z159" s="368"/>
      <c r="AA159" s="368"/>
      <c r="AB159" s="368"/>
      <c r="AC159" s="368"/>
      <c r="AD159" s="368"/>
      <c r="AE159" s="368"/>
      <c r="AF159" s="368"/>
      <c r="AG159" s="368"/>
      <c r="AH159" s="368"/>
      <c r="AI159" s="368"/>
      <c r="AJ159" s="368">
        <v>5</v>
      </c>
      <c r="AK159" s="368"/>
      <c r="AL159" s="368"/>
      <c r="AM159" s="368"/>
      <c r="AN159" s="368"/>
      <c r="AO159" s="368"/>
      <c r="AP159" s="368"/>
      <c r="AQ159" s="368"/>
      <c r="AR159" s="368"/>
    </row>
    <row r="160" spans="1:44" ht="15.75">
      <c r="B160" s="374" t="s">
        <v>135</v>
      </c>
      <c r="C160" s="287" t="s">
        <v>135</v>
      </c>
      <c r="D160" s="48" t="s">
        <v>135</v>
      </c>
      <c r="E160" s="48" t="s">
        <v>311</v>
      </c>
      <c r="F160" s="48"/>
      <c r="G160" s="356">
        <v>43</v>
      </c>
      <c r="H160" s="368">
        <f t="shared" si="107"/>
        <v>2</v>
      </c>
      <c r="I160" s="368">
        <f t="shared" si="108"/>
        <v>2</v>
      </c>
      <c r="J160" s="369">
        <f t="shared" si="109"/>
        <v>2</v>
      </c>
      <c r="K160" s="369">
        <f t="shared" si="110"/>
        <v>2</v>
      </c>
      <c r="L160" s="370">
        <f t="shared" si="111"/>
        <v>1</v>
      </c>
      <c r="M160" s="368"/>
      <c r="N160" s="368"/>
      <c r="O160" s="368">
        <v>2</v>
      </c>
      <c r="P160" s="368"/>
      <c r="Q160" s="368"/>
      <c r="R160" s="368"/>
      <c r="S160" s="368"/>
      <c r="T160" s="368"/>
      <c r="U160" s="368"/>
      <c r="V160" s="368"/>
      <c r="W160" s="368"/>
      <c r="X160" s="368"/>
      <c r="Y160" s="368"/>
      <c r="Z160" s="368"/>
      <c r="AA160" s="368"/>
      <c r="AB160" s="368"/>
      <c r="AC160" s="368"/>
      <c r="AD160" s="368"/>
      <c r="AE160" s="368"/>
      <c r="AF160" s="368"/>
      <c r="AG160" s="368"/>
      <c r="AH160" s="368"/>
      <c r="AI160" s="368"/>
      <c r="AJ160" s="368"/>
      <c r="AK160" s="368"/>
      <c r="AL160" s="368"/>
      <c r="AM160" s="368"/>
      <c r="AN160" s="368"/>
      <c r="AO160" s="368"/>
      <c r="AP160" s="368"/>
      <c r="AQ160" s="368"/>
      <c r="AR160" s="368"/>
    </row>
    <row r="161" spans="2:44" ht="15.75">
      <c r="B161" s="373" t="s">
        <v>227</v>
      </c>
      <c r="C161" s="320" t="s">
        <v>227</v>
      </c>
      <c r="D161" s="54" t="s">
        <v>227</v>
      </c>
      <c r="E161" s="54" t="s">
        <v>311</v>
      </c>
      <c r="F161" s="54"/>
      <c r="G161" s="356">
        <v>157</v>
      </c>
      <c r="H161" s="368">
        <f t="shared" si="107"/>
        <v>3</v>
      </c>
      <c r="I161" s="368">
        <f t="shared" si="108"/>
        <v>3</v>
      </c>
      <c r="J161" s="369">
        <f t="shared" si="109"/>
        <v>3</v>
      </c>
      <c r="K161" s="369">
        <f t="shared" si="110"/>
        <v>3</v>
      </c>
      <c r="L161" s="370">
        <f t="shared" si="111"/>
        <v>1</v>
      </c>
      <c r="M161" s="368"/>
      <c r="N161" s="368"/>
      <c r="O161" s="368"/>
      <c r="P161" s="368"/>
      <c r="Q161" s="368"/>
      <c r="R161" s="368"/>
      <c r="S161" s="368"/>
      <c r="T161" s="368"/>
      <c r="U161" s="368"/>
      <c r="V161" s="368"/>
      <c r="W161" s="368"/>
      <c r="X161" s="368"/>
      <c r="Y161" s="368"/>
      <c r="Z161" s="368"/>
      <c r="AA161" s="368"/>
      <c r="AB161" s="368"/>
      <c r="AC161" s="368">
        <v>3</v>
      </c>
      <c r="AD161" s="368"/>
      <c r="AE161" s="368"/>
      <c r="AF161" s="368"/>
      <c r="AG161" s="368"/>
      <c r="AH161" s="368"/>
      <c r="AI161" s="368"/>
      <c r="AJ161" s="368"/>
      <c r="AK161" s="368"/>
      <c r="AL161" s="368"/>
      <c r="AM161" s="368"/>
      <c r="AN161" s="368"/>
      <c r="AO161" s="368"/>
      <c r="AP161" s="368"/>
      <c r="AQ161" s="368"/>
      <c r="AR161" s="368"/>
    </row>
    <row r="162" spans="2:44" ht="16.149999999999999" thickBot="1">
      <c r="B162" s="373" t="s">
        <v>229</v>
      </c>
      <c r="C162" s="287" t="s">
        <v>112</v>
      </c>
      <c r="D162" s="48" t="s">
        <v>112</v>
      </c>
      <c r="E162" s="54" t="s">
        <v>311</v>
      </c>
      <c r="F162" s="54"/>
      <c r="G162" s="357">
        <v>159</v>
      </c>
      <c r="H162" s="368">
        <f t="shared" si="107"/>
        <v>3</v>
      </c>
      <c r="I162" s="368">
        <f t="shared" si="108"/>
        <v>3</v>
      </c>
      <c r="J162" s="369">
        <f t="shared" si="109"/>
        <v>4</v>
      </c>
      <c r="K162" s="369">
        <f t="shared" si="110"/>
        <v>4</v>
      </c>
      <c r="L162" s="370">
        <f t="shared" si="111"/>
        <v>2</v>
      </c>
      <c r="M162" s="368"/>
      <c r="N162" s="368"/>
      <c r="O162" s="368"/>
      <c r="P162" s="368"/>
      <c r="Q162" s="368"/>
      <c r="R162" s="368"/>
      <c r="S162" s="368"/>
      <c r="T162" s="368"/>
      <c r="U162" s="368"/>
      <c r="V162" s="368"/>
      <c r="W162" s="368"/>
      <c r="X162" s="368"/>
      <c r="Y162" s="368"/>
      <c r="Z162" s="368"/>
      <c r="AA162" s="368"/>
      <c r="AB162" s="368"/>
      <c r="AC162" s="368">
        <v>3</v>
      </c>
      <c r="AD162" s="368"/>
      <c r="AE162" s="368"/>
      <c r="AF162" s="368"/>
      <c r="AG162" s="368"/>
      <c r="AH162" s="368"/>
      <c r="AI162" s="368"/>
      <c r="AJ162" s="368">
        <v>5</v>
      </c>
      <c r="AK162" s="368"/>
      <c r="AL162" s="368"/>
      <c r="AM162" s="368"/>
      <c r="AN162" s="368"/>
      <c r="AO162" s="368"/>
      <c r="AP162" s="368"/>
      <c r="AQ162" s="368"/>
      <c r="AR162" s="368"/>
    </row>
    <row r="163" spans="2:44" ht="16.149999999999999" hidden="1" thickBot="1">
      <c r="B163" s="149" t="s">
        <v>112</v>
      </c>
      <c r="C163" s="149" t="s">
        <v>112</v>
      </c>
      <c r="D163" s="149" t="s">
        <v>112</v>
      </c>
      <c r="E163" s="30" t="s">
        <v>312</v>
      </c>
      <c r="F163" s="30"/>
      <c r="G163" s="28">
        <v>19</v>
      </c>
      <c r="H163" s="13"/>
      <c r="I163" s="10"/>
      <c r="J163" s="11"/>
      <c r="K163" s="12"/>
      <c r="L163" s="295"/>
      <c r="M163" s="114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281"/>
      <c r="AK163" s="19"/>
      <c r="AL163" s="19"/>
      <c r="AM163" s="19"/>
      <c r="AN163" s="19"/>
      <c r="AO163" s="19"/>
      <c r="AP163" s="19"/>
      <c r="AQ163" s="19"/>
      <c r="AR163" s="20"/>
    </row>
    <row r="164" spans="2:44" ht="16.149999999999999" hidden="1" thickBot="1">
      <c r="B164" s="127" t="s">
        <v>112</v>
      </c>
      <c r="C164" s="37" t="s">
        <v>112</v>
      </c>
      <c r="D164" s="37" t="s">
        <v>112</v>
      </c>
      <c r="E164" s="34" t="s">
        <v>312</v>
      </c>
      <c r="F164" s="34"/>
      <c r="G164" s="28">
        <v>124</v>
      </c>
      <c r="H164" s="38"/>
      <c r="I164" s="39"/>
      <c r="J164" s="40"/>
      <c r="K164" s="41"/>
      <c r="L164" s="44"/>
      <c r="M164" s="38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>
        <v>5</v>
      </c>
      <c r="AK164" s="45"/>
      <c r="AL164" s="45"/>
      <c r="AM164" s="45"/>
      <c r="AN164" s="45"/>
      <c r="AO164" s="45"/>
      <c r="AP164" s="45"/>
      <c r="AQ164" s="45"/>
      <c r="AR164" s="46"/>
    </row>
    <row r="165" spans="2:44" ht="16.149999999999999" thickBot="1">
      <c r="B165" s="373" t="s">
        <v>214</v>
      </c>
      <c r="C165" s="286" t="s">
        <v>214</v>
      </c>
      <c r="D165" s="50" t="s">
        <v>214</v>
      </c>
      <c r="E165" s="50" t="s">
        <v>311</v>
      </c>
      <c r="F165" s="50"/>
      <c r="G165" s="358">
        <v>144</v>
      </c>
      <c r="H165" s="368">
        <f>MIN(M165:AR165)</f>
        <v>2</v>
      </c>
      <c r="I165" s="368">
        <f>MIN(M165:AR165)</f>
        <v>2</v>
      </c>
      <c r="J165" s="369">
        <f>AVERAGE(M165:AR165)</f>
        <v>3.6666666666666665</v>
      </c>
      <c r="K165" s="369">
        <f>MEDIAN(M165:AR165)</f>
        <v>4</v>
      </c>
      <c r="L165" s="370">
        <f>COUNT(M165:AR165)</f>
        <v>3</v>
      </c>
      <c r="M165" s="368" t="s">
        <v>317</v>
      </c>
      <c r="N165" s="368"/>
      <c r="O165" s="368">
        <v>2</v>
      </c>
      <c r="P165" s="368"/>
      <c r="Q165" s="368"/>
      <c r="R165" s="368"/>
      <c r="S165" s="368"/>
      <c r="T165" s="368"/>
      <c r="U165" s="368"/>
      <c r="V165" s="368"/>
      <c r="W165" s="368"/>
      <c r="X165" s="368"/>
      <c r="Y165" s="368"/>
      <c r="Z165" s="368"/>
      <c r="AA165" s="368"/>
      <c r="AB165" s="368"/>
      <c r="AC165" s="368">
        <v>4</v>
      </c>
      <c r="AD165" s="368"/>
      <c r="AE165" s="368"/>
      <c r="AF165" s="368"/>
      <c r="AG165" s="368"/>
      <c r="AH165" s="368"/>
      <c r="AI165" s="368"/>
      <c r="AJ165" s="368">
        <v>5</v>
      </c>
      <c r="AK165" s="368"/>
      <c r="AL165" s="368"/>
      <c r="AM165" s="368"/>
      <c r="AN165" s="368"/>
      <c r="AO165" s="368"/>
      <c r="AP165" s="368"/>
      <c r="AQ165" s="368"/>
      <c r="AR165" s="368"/>
    </row>
    <row r="166" spans="2:44" ht="16.149999999999999" hidden="1" thickBot="1">
      <c r="B166" s="149" t="s">
        <v>101</v>
      </c>
      <c r="C166" s="151" t="s">
        <v>214</v>
      </c>
      <c r="D166" s="151" t="s">
        <v>214</v>
      </c>
      <c r="E166" s="33" t="s">
        <v>316</v>
      </c>
      <c r="F166" s="33"/>
      <c r="G166" s="28">
        <v>20</v>
      </c>
      <c r="H166" s="13"/>
      <c r="I166" s="10"/>
      <c r="J166" s="11"/>
      <c r="K166" s="12"/>
      <c r="L166" s="295">
        <f>COUNT(M166:AR166)</f>
        <v>1</v>
      </c>
      <c r="M166" s="13">
        <v>3.5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20"/>
    </row>
    <row r="167" spans="2:44" ht="16.149999999999999" hidden="1" thickBot="1">
      <c r="B167" s="29" t="s">
        <v>101</v>
      </c>
      <c r="C167" s="26" t="s">
        <v>214</v>
      </c>
      <c r="D167" s="26" t="s">
        <v>214</v>
      </c>
      <c r="E167" s="33" t="s">
        <v>316</v>
      </c>
      <c r="F167" s="33"/>
      <c r="G167" s="28">
        <v>21</v>
      </c>
      <c r="H167" s="8"/>
      <c r="I167" s="5"/>
      <c r="J167" s="6"/>
      <c r="K167" s="7"/>
      <c r="L167" s="16"/>
      <c r="M167" s="8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3"/>
      <c r="AK167" s="21"/>
      <c r="AL167" s="21"/>
      <c r="AM167" s="21"/>
      <c r="AN167" s="21"/>
      <c r="AO167" s="21"/>
      <c r="AP167" s="21"/>
      <c r="AQ167" s="21"/>
      <c r="AR167" s="22"/>
    </row>
    <row r="168" spans="2:44" ht="16.149999999999999" hidden="1" thickBot="1">
      <c r="B168" s="29" t="s">
        <v>134</v>
      </c>
      <c r="C168" s="26" t="s">
        <v>214</v>
      </c>
      <c r="D168" s="26" t="s">
        <v>214</v>
      </c>
      <c r="E168" s="33" t="s">
        <v>316</v>
      </c>
      <c r="F168" s="33"/>
      <c r="G168" s="28">
        <v>42</v>
      </c>
      <c r="H168" s="8"/>
      <c r="I168" s="5"/>
      <c r="J168" s="6"/>
      <c r="K168" s="7"/>
      <c r="L168" s="16"/>
      <c r="M168" s="8"/>
      <c r="N168" s="21"/>
      <c r="O168" s="23">
        <v>2</v>
      </c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2"/>
    </row>
    <row r="169" spans="2:44" ht="16.149999999999999" hidden="1" thickBot="1">
      <c r="B169" s="127" t="s">
        <v>101</v>
      </c>
      <c r="C169" s="129" t="s">
        <v>214</v>
      </c>
      <c r="D169" s="129" t="s">
        <v>214</v>
      </c>
      <c r="E169" s="33" t="s">
        <v>316</v>
      </c>
      <c r="F169" s="33"/>
      <c r="G169" s="28">
        <v>126</v>
      </c>
      <c r="H169" s="38"/>
      <c r="I169" s="39"/>
      <c r="J169" s="40"/>
      <c r="K169" s="41"/>
      <c r="L169" s="44"/>
      <c r="M169" s="38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>
        <v>5</v>
      </c>
      <c r="AK169" s="45"/>
      <c r="AL169" s="45"/>
      <c r="AM169" s="45"/>
      <c r="AN169" s="45"/>
      <c r="AO169" s="45"/>
      <c r="AP169" s="45"/>
      <c r="AQ169" s="45"/>
      <c r="AR169" s="46"/>
    </row>
    <row r="170" spans="2:44" ht="16.149999999999999" thickBot="1">
      <c r="B170" s="373" t="s">
        <v>226</v>
      </c>
      <c r="C170" s="326" t="s">
        <v>226</v>
      </c>
      <c r="D170" s="173" t="s">
        <v>226</v>
      </c>
      <c r="E170" s="173" t="s">
        <v>311</v>
      </c>
      <c r="F170" s="173"/>
      <c r="G170" s="358">
        <v>156</v>
      </c>
      <c r="H170" s="368">
        <f>MIN(M170:AR170)</f>
        <v>3</v>
      </c>
      <c r="I170" s="368">
        <f>MIN(M170:AR170)</f>
        <v>3</v>
      </c>
      <c r="J170" s="369">
        <f>AVERAGE(M170:AR170)</f>
        <v>4</v>
      </c>
      <c r="K170" s="369">
        <f>MEDIAN(M170:AR170)</f>
        <v>4</v>
      </c>
      <c r="L170" s="370">
        <f>COUNT(M170:AR170)</f>
        <v>2</v>
      </c>
      <c r="M170" s="368"/>
      <c r="N170" s="368"/>
      <c r="O170" s="368"/>
      <c r="P170" s="368"/>
      <c r="Q170" s="368"/>
      <c r="R170" s="368"/>
      <c r="S170" s="368"/>
      <c r="T170" s="368"/>
      <c r="U170" s="368"/>
      <c r="V170" s="368"/>
      <c r="W170" s="368"/>
      <c r="X170" s="368"/>
      <c r="Y170" s="368"/>
      <c r="Z170" s="368"/>
      <c r="AA170" s="368"/>
      <c r="AB170" s="368"/>
      <c r="AC170" s="368">
        <v>3</v>
      </c>
      <c r="AD170" s="368"/>
      <c r="AE170" s="368"/>
      <c r="AF170" s="368"/>
      <c r="AG170" s="368"/>
      <c r="AH170" s="368"/>
      <c r="AI170" s="368"/>
      <c r="AJ170" s="368">
        <v>5</v>
      </c>
      <c r="AK170" s="368"/>
      <c r="AL170" s="368"/>
      <c r="AM170" s="368"/>
      <c r="AN170" s="368"/>
      <c r="AO170" s="368"/>
      <c r="AP170" s="368"/>
      <c r="AQ170" s="368"/>
      <c r="AR170" s="368"/>
    </row>
    <row r="171" spans="2:44" ht="28.15" hidden="1" thickBot="1">
      <c r="B171" s="311" t="s">
        <v>113</v>
      </c>
      <c r="C171" s="173" t="s">
        <v>226</v>
      </c>
      <c r="D171" s="48" t="s">
        <v>113</v>
      </c>
      <c r="E171" s="48" t="s">
        <v>312</v>
      </c>
      <c r="F171" s="48"/>
      <c r="G171" s="106">
        <v>22</v>
      </c>
      <c r="H171" s="106"/>
      <c r="I171" s="242"/>
      <c r="J171" s="312"/>
      <c r="K171" s="183"/>
      <c r="L171" s="258"/>
      <c r="M171" s="13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281"/>
      <c r="AK171" s="19"/>
      <c r="AL171" s="19"/>
      <c r="AM171" s="19"/>
      <c r="AN171" s="19"/>
      <c r="AO171" s="19"/>
      <c r="AP171" s="19"/>
      <c r="AQ171" s="19"/>
      <c r="AR171" s="20"/>
    </row>
    <row r="172" spans="2:44" ht="28.15" hidden="1" thickBot="1">
      <c r="B172" s="110" t="s">
        <v>113</v>
      </c>
      <c r="C172" s="173" t="s">
        <v>226</v>
      </c>
      <c r="D172" s="174" t="s">
        <v>113</v>
      </c>
      <c r="E172" s="175" t="s">
        <v>312</v>
      </c>
      <c r="F172" s="175"/>
      <c r="G172" s="28">
        <v>127</v>
      </c>
      <c r="H172" s="17"/>
      <c r="I172" s="300"/>
      <c r="J172" s="172"/>
      <c r="K172" s="134"/>
      <c r="L172" s="44"/>
      <c r="M172" s="38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>
        <v>5</v>
      </c>
      <c r="AK172" s="45"/>
      <c r="AL172" s="45"/>
      <c r="AM172" s="45"/>
      <c r="AN172" s="45"/>
      <c r="AO172" s="45"/>
      <c r="AP172" s="45"/>
      <c r="AQ172" s="45"/>
      <c r="AR172" s="46"/>
    </row>
    <row r="173" spans="2:44" ht="16.149999999999999" thickBot="1">
      <c r="B173" s="374" t="s">
        <v>115</v>
      </c>
      <c r="C173" s="327" t="s">
        <v>115</v>
      </c>
      <c r="D173" s="154" t="s">
        <v>115</v>
      </c>
      <c r="E173" s="154" t="s">
        <v>311</v>
      </c>
      <c r="F173" s="154"/>
      <c r="G173" s="358">
        <v>23</v>
      </c>
      <c r="H173" s="368">
        <f>MIN(M173:AR173)</f>
        <v>6</v>
      </c>
      <c r="I173" s="368">
        <f>MIN(M173:AR173)</f>
        <v>6</v>
      </c>
      <c r="J173" s="369">
        <f>AVERAGE(M173:AR173)</f>
        <v>6</v>
      </c>
      <c r="K173" s="369">
        <f>MEDIAN(M173:AR173)</f>
        <v>6</v>
      </c>
      <c r="L173" s="370">
        <f>COUNT(M173:AR173)</f>
        <v>1</v>
      </c>
      <c r="M173" s="368"/>
      <c r="N173" s="368"/>
      <c r="O173" s="368"/>
      <c r="P173" s="368"/>
      <c r="Q173" s="368"/>
      <c r="R173" s="368"/>
      <c r="S173" s="368"/>
      <c r="T173" s="368"/>
      <c r="U173" s="368"/>
      <c r="V173" s="368"/>
      <c r="W173" s="368"/>
      <c r="X173" s="368"/>
      <c r="Y173" s="368"/>
      <c r="Z173" s="368"/>
      <c r="AA173" s="368"/>
      <c r="AB173" s="368"/>
      <c r="AC173" s="368"/>
      <c r="AD173" s="368"/>
      <c r="AE173" s="368"/>
      <c r="AF173" s="368"/>
      <c r="AG173" s="368"/>
      <c r="AH173" s="368"/>
      <c r="AI173" s="368"/>
      <c r="AJ173" s="368">
        <v>6</v>
      </c>
      <c r="AK173" s="368"/>
      <c r="AL173" s="368"/>
      <c r="AM173" s="368"/>
      <c r="AN173" s="368"/>
      <c r="AO173" s="368"/>
      <c r="AP173" s="368"/>
      <c r="AQ173" s="368"/>
      <c r="AR173" s="368"/>
    </row>
    <row r="174" spans="2:44" ht="16.149999999999999" hidden="1" thickBot="1">
      <c r="B174" s="118" t="s">
        <v>115</v>
      </c>
      <c r="C174" s="118" t="s">
        <v>115</v>
      </c>
      <c r="D174" s="118" t="s">
        <v>115</v>
      </c>
      <c r="E174" s="118" t="s">
        <v>312</v>
      </c>
      <c r="G174" s="28">
        <v>129</v>
      </c>
      <c r="H174" s="17"/>
      <c r="I174" s="132"/>
      <c r="J174" s="133"/>
      <c r="K174" s="134"/>
      <c r="L174" s="292"/>
      <c r="M174" s="1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  <c r="X174" s="277"/>
      <c r="Y174" s="277"/>
      <c r="Z174" s="277"/>
      <c r="AA174" s="277"/>
      <c r="AB174" s="277"/>
      <c r="AC174" s="277"/>
      <c r="AD174" s="277"/>
      <c r="AE174" s="277"/>
      <c r="AF174" s="277"/>
      <c r="AG174" s="277"/>
      <c r="AH174" s="277"/>
      <c r="AI174" s="277"/>
      <c r="AJ174" s="277">
        <v>6</v>
      </c>
      <c r="AK174" s="277"/>
      <c r="AL174" s="277"/>
      <c r="AM174" s="277"/>
      <c r="AN174" s="277"/>
      <c r="AO174" s="277"/>
      <c r="AP174" s="277"/>
      <c r="AQ174" s="277"/>
      <c r="AR174" s="279"/>
    </row>
    <row r="175" spans="2:44" ht="16.149999999999999" thickBot="1">
      <c r="B175" s="373" t="s">
        <v>230</v>
      </c>
      <c r="C175" s="320" t="s">
        <v>230</v>
      </c>
      <c r="D175" s="54" t="s">
        <v>230</v>
      </c>
      <c r="E175" s="54" t="s">
        <v>311</v>
      </c>
      <c r="F175" s="54"/>
      <c r="G175" s="358">
        <v>160</v>
      </c>
      <c r="H175" s="368">
        <f>MIN(M175:AR175)</f>
        <v>3</v>
      </c>
      <c r="I175" s="368">
        <f>MIN(M175:AR175)</f>
        <v>3</v>
      </c>
      <c r="J175" s="369">
        <f>AVERAGE(M175:AR175)</f>
        <v>4</v>
      </c>
      <c r="K175" s="369">
        <f>MEDIAN(M175:AR175)</f>
        <v>4</v>
      </c>
      <c r="L175" s="370">
        <f>COUNT(M175:AR175)</f>
        <v>2</v>
      </c>
      <c r="M175" s="368"/>
      <c r="N175" s="368"/>
      <c r="O175" s="368"/>
      <c r="P175" s="368"/>
      <c r="Q175" s="368"/>
      <c r="R175" s="368"/>
      <c r="S175" s="368"/>
      <c r="T175" s="368"/>
      <c r="U175" s="368"/>
      <c r="V175" s="368"/>
      <c r="W175" s="368"/>
      <c r="X175" s="368"/>
      <c r="Y175" s="368"/>
      <c r="Z175" s="368"/>
      <c r="AA175" s="368"/>
      <c r="AB175" s="368"/>
      <c r="AC175" s="368">
        <v>3</v>
      </c>
      <c r="AD175" s="368"/>
      <c r="AE175" s="368"/>
      <c r="AF175" s="368"/>
      <c r="AG175" s="368"/>
      <c r="AH175" s="368"/>
      <c r="AI175" s="368"/>
      <c r="AJ175" s="368">
        <v>5</v>
      </c>
      <c r="AK175" s="368"/>
      <c r="AL175" s="368"/>
      <c r="AM175" s="368"/>
      <c r="AN175" s="368"/>
      <c r="AO175" s="368"/>
      <c r="AP175" s="368"/>
      <c r="AQ175" s="368"/>
      <c r="AR175" s="368"/>
    </row>
    <row r="176" spans="2:44" ht="16.149999999999999" hidden="1" thickBot="1">
      <c r="B176" s="149" t="s">
        <v>114</v>
      </c>
      <c r="C176" s="149" t="s">
        <v>114</v>
      </c>
      <c r="D176" s="149" t="s">
        <v>114</v>
      </c>
      <c r="E176" s="30" t="s">
        <v>312</v>
      </c>
      <c r="F176" s="30"/>
      <c r="G176" s="28">
        <v>24</v>
      </c>
      <c r="H176" s="13"/>
      <c r="I176" s="10"/>
      <c r="J176" s="11"/>
      <c r="K176" s="12"/>
      <c r="L176" s="295"/>
      <c r="M176" s="13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281"/>
      <c r="AK176" s="19"/>
      <c r="AL176" s="19"/>
      <c r="AM176" s="19"/>
      <c r="AN176" s="19"/>
      <c r="AO176" s="19"/>
      <c r="AP176" s="19"/>
      <c r="AQ176" s="19"/>
      <c r="AR176" s="20"/>
    </row>
    <row r="177" spans="1:44" ht="16.149999999999999" hidden="1" thickBot="1">
      <c r="B177" s="126" t="s">
        <v>114</v>
      </c>
      <c r="C177" s="126" t="s">
        <v>114</v>
      </c>
      <c r="D177" s="126" t="s">
        <v>114</v>
      </c>
      <c r="E177" s="118" t="s">
        <v>312</v>
      </c>
      <c r="G177" s="28">
        <v>128</v>
      </c>
      <c r="H177" s="38"/>
      <c r="I177" s="39"/>
      <c r="J177" s="40"/>
      <c r="K177" s="41"/>
      <c r="L177" s="44"/>
      <c r="M177" s="38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>
        <v>5</v>
      </c>
      <c r="AK177" s="45"/>
      <c r="AL177" s="45"/>
      <c r="AM177" s="45"/>
      <c r="AN177" s="45"/>
      <c r="AO177" s="45"/>
      <c r="AP177" s="45"/>
      <c r="AQ177" s="45"/>
      <c r="AR177" s="46"/>
    </row>
    <row r="178" spans="1:44" ht="16.149999999999999" thickBot="1">
      <c r="B178" s="373" t="s">
        <v>231</v>
      </c>
      <c r="C178" s="328" t="s">
        <v>231</v>
      </c>
      <c r="D178" s="176" t="s">
        <v>231</v>
      </c>
      <c r="E178" s="176"/>
      <c r="F178" s="176"/>
      <c r="G178" s="359">
        <v>161</v>
      </c>
      <c r="H178" s="368">
        <f t="shared" ref="H178:H181" si="112">MIN(M178:AR178)</f>
        <v>3</v>
      </c>
      <c r="I178" s="368">
        <f t="shared" ref="I178:I181" si="113">MIN(M178:AR178)</f>
        <v>3</v>
      </c>
      <c r="J178" s="369">
        <f t="shared" ref="J178:J181" si="114">AVERAGE(M178:AR178)</f>
        <v>3</v>
      </c>
      <c r="K178" s="369">
        <f t="shared" ref="K178:K181" si="115">MEDIAN(M178:AR178)</f>
        <v>3</v>
      </c>
      <c r="L178" s="370">
        <f t="shared" ref="L178:L181" si="116">COUNT(M178:AR178)</f>
        <v>1</v>
      </c>
      <c r="M178" s="368"/>
      <c r="N178" s="368"/>
      <c r="O178" s="368"/>
      <c r="P178" s="368"/>
      <c r="Q178" s="368"/>
      <c r="R178" s="368"/>
      <c r="S178" s="368"/>
      <c r="T178" s="368"/>
      <c r="U178" s="368"/>
      <c r="V178" s="368"/>
      <c r="W178" s="368"/>
      <c r="X178" s="368"/>
      <c r="Y178" s="368"/>
      <c r="Z178" s="368"/>
      <c r="AA178" s="368"/>
      <c r="AB178" s="368"/>
      <c r="AC178" s="368">
        <v>3</v>
      </c>
      <c r="AD178" s="368"/>
      <c r="AE178" s="368"/>
      <c r="AF178" s="368"/>
      <c r="AG178" s="368"/>
      <c r="AH178" s="368"/>
      <c r="AI178" s="368"/>
      <c r="AJ178" s="368"/>
      <c r="AK178" s="368"/>
      <c r="AL178" s="368"/>
      <c r="AM178" s="368"/>
      <c r="AN178" s="368"/>
      <c r="AO178" s="368"/>
      <c r="AP178" s="368"/>
      <c r="AQ178" s="368"/>
      <c r="AR178" s="368"/>
    </row>
    <row r="179" spans="1:44" ht="16.149999999999999" thickBot="1">
      <c r="B179" s="374" t="s">
        <v>171</v>
      </c>
      <c r="C179" s="329" t="s">
        <v>171</v>
      </c>
      <c r="D179" s="177" t="s">
        <v>171</v>
      </c>
      <c r="E179" s="177" t="s">
        <v>311</v>
      </c>
      <c r="F179" s="177"/>
      <c r="G179" s="356">
        <v>77</v>
      </c>
      <c r="H179" s="368">
        <f t="shared" si="112"/>
        <v>5</v>
      </c>
      <c r="I179" s="368">
        <f t="shared" si="113"/>
        <v>5</v>
      </c>
      <c r="J179" s="369">
        <f t="shared" si="114"/>
        <v>5.5</v>
      </c>
      <c r="K179" s="369">
        <f t="shared" si="115"/>
        <v>5.5</v>
      </c>
      <c r="L179" s="370">
        <f t="shared" si="116"/>
        <v>2</v>
      </c>
      <c r="M179" s="368"/>
      <c r="N179" s="368"/>
      <c r="O179" s="368"/>
      <c r="P179" s="368"/>
      <c r="Q179" s="368"/>
      <c r="R179" s="368">
        <v>5</v>
      </c>
      <c r="S179" s="368"/>
      <c r="T179" s="368"/>
      <c r="U179" s="368"/>
      <c r="V179" s="368"/>
      <c r="W179" s="368"/>
      <c r="X179" s="368"/>
      <c r="Y179" s="368"/>
      <c r="Z179" s="368"/>
      <c r="AA179" s="368"/>
      <c r="AB179" s="368"/>
      <c r="AC179" s="368"/>
      <c r="AD179" s="368"/>
      <c r="AE179" s="368"/>
      <c r="AF179" s="368"/>
      <c r="AG179" s="368"/>
      <c r="AH179" s="368">
        <v>6</v>
      </c>
      <c r="AI179" s="368"/>
      <c r="AJ179" s="368"/>
      <c r="AK179" s="368"/>
      <c r="AL179" s="368"/>
      <c r="AM179" s="368"/>
      <c r="AN179" s="368"/>
      <c r="AO179" s="368"/>
      <c r="AP179" s="368"/>
      <c r="AQ179" s="368"/>
      <c r="AR179" s="368"/>
    </row>
    <row r="180" spans="1:44" ht="15.75">
      <c r="B180" s="374" t="s">
        <v>198</v>
      </c>
      <c r="C180" s="327" t="s">
        <v>198</v>
      </c>
      <c r="D180" s="154" t="s">
        <v>198</v>
      </c>
      <c r="E180" s="154" t="s">
        <v>311</v>
      </c>
      <c r="F180" s="154"/>
      <c r="G180" s="363">
        <v>107</v>
      </c>
      <c r="H180" s="368">
        <f t="shared" si="112"/>
        <v>2</v>
      </c>
      <c r="I180" s="368">
        <f t="shared" si="113"/>
        <v>2</v>
      </c>
      <c r="J180" s="369">
        <f t="shared" si="114"/>
        <v>2</v>
      </c>
      <c r="K180" s="369">
        <f t="shared" si="115"/>
        <v>2</v>
      </c>
      <c r="L180" s="370">
        <f t="shared" si="116"/>
        <v>1</v>
      </c>
      <c r="M180" s="368"/>
      <c r="N180" s="368"/>
      <c r="O180" s="368"/>
      <c r="P180" s="368"/>
      <c r="Q180" s="368"/>
      <c r="R180" s="368"/>
      <c r="S180" s="368"/>
      <c r="T180" s="368"/>
      <c r="U180" s="368"/>
      <c r="V180" s="368"/>
      <c r="W180" s="368"/>
      <c r="X180" s="368"/>
      <c r="Y180" s="368"/>
      <c r="Z180" s="368"/>
      <c r="AA180" s="368">
        <v>2</v>
      </c>
      <c r="AB180" s="368"/>
      <c r="AC180" s="368"/>
      <c r="AD180" s="368"/>
      <c r="AE180" s="368"/>
      <c r="AF180" s="368"/>
      <c r="AG180" s="368"/>
      <c r="AH180" s="368"/>
      <c r="AI180" s="368"/>
      <c r="AJ180" s="368"/>
      <c r="AK180" s="368"/>
      <c r="AL180" s="368"/>
      <c r="AM180" s="368"/>
      <c r="AN180" s="368"/>
      <c r="AO180" s="368"/>
      <c r="AP180" s="368"/>
      <c r="AQ180" s="368"/>
      <c r="AR180" s="368"/>
    </row>
    <row r="181" spans="1:44" ht="16.149999999999999" thickBot="1">
      <c r="B181" s="373" t="s">
        <v>242</v>
      </c>
      <c r="C181" s="321" t="s">
        <v>242</v>
      </c>
      <c r="D181" s="51" t="s">
        <v>242</v>
      </c>
      <c r="E181" s="51" t="s">
        <v>311</v>
      </c>
      <c r="F181" s="51"/>
      <c r="G181" s="357">
        <v>173</v>
      </c>
      <c r="H181" s="368">
        <f t="shared" si="112"/>
        <v>1</v>
      </c>
      <c r="I181" s="368">
        <f t="shared" si="113"/>
        <v>1</v>
      </c>
      <c r="J181" s="369">
        <f t="shared" si="114"/>
        <v>3.6666666666666665</v>
      </c>
      <c r="K181" s="369">
        <f t="shared" si="115"/>
        <v>4</v>
      </c>
      <c r="L181" s="370">
        <f t="shared" si="116"/>
        <v>3</v>
      </c>
      <c r="M181" s="368"/>
      <c r="N181" s="368"/>
      <c r="O181" s="368"/>
      <c r="P181" s="368"/>
      <c r="Q181" s="368"/>
      <c r="R181" s="368"/>
      <c r="S181" s="368"/>
      <c r="T181" s="368"/>
      <c r="U181" s="368"/>
      <c r="V181" s="368"/>
      <c r="W181" s="368"/>
      <c r="X181" s="368"/>
      <c r="Y181" s="368"/>
      <c r="Z181" s="368"/>
      <c r="AA181" s="368">
        <v>6</v>
      </c>
      <c r="AB181" s="368"/>
      <c r="AC181" s="368">
        <v>1</v>
      </c>
      <c r="AD181" s="368"/>
      <c r="AE181" s="368"/>
      <c r="AF181" s="368"/>
      <c r="AG181" s="368"/>
      <c r="AH181" s="368">
        <v>4</v>
      </c>
      <c r="AI181" s="368"/>
      <c r="AJ181" s="368"/>
      <c r="AK181" s="368"/>
      <c r="AL181" s="368"/>
      <c r="AM181" s="368"/>
      <c r="AN181" s="368"/>
      <c r="AO181" s="368"/>
      <c r="AP181" s="368"/>
      <c r="AQ181" s="368"/>
      <c r="AR181" s="368"/>
    </row>
    <row r="182" spans="1:44" ht="16.149999999999999" hidden="1" thickBot="1">
      <c r="B182" s="30" t="s">
        <v>156</v>
      </c>
      <c r="C182" s="113" t="s">
        <v>242</v>
      </c>
      <c r="D182" s="113" t="s">
        <v>242</v>
      </c>
      <c r="E182" s="30" t="s">
        <v>312</v>
      </c>
      <c r="F182" s="30"/>
      <c r="G182" s="28">
        <v>62</v>
      </c>
      <c r="H182" s="28"/>
      <c r="I182" s="28"/>
      <c r="J182" s="43"/>
      <c r="K182" s="43"/>
      <c r="L182" s="295"/>
      <c r="M182" s="13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>
        <v>4</v>
      </c>
      <c r="AI182" s="19"/>
      <c r="AJ182" s="19"/>
      <c r="AK182" s="19"/>
      <c r="AL182" s="19"/>
      <c r="AM182" s="19"/>
      <c r="AN182" s="19"/>
      <c r="AO182" s="19"/>
      <c r="AP182" s="19"/>
      <c r="AQ182" s="19"/>
      <c r="AR182" s="20"/>
    </row>
    <row r="183" spans="1:44" ht="16.149999999999999" hidden="1" thickBot="1">
      <c r="B183" s="30" t="s">
        <v>199</v>
      </c>
      <c r="C183" s="113" t="s">
        <v>242</v>
      </c>
      <c r="D183" s="113" t="s">
        <v>242</v>
      </c>
      <c r="E183" s="30" t="s">
        <v>312</v>
      </c>
      <c r="F183" s="30"/>
      <c r="G183" s="28">
        <v>108</v>
      </c>
      <c r="H183" s="28"/>
      <c r="I183" s="28"/>
      <c r="J183" s="43"/>
      <c r="K183" s="43"/>
      <c r="L183" s="16"/>
      <c r="M183" s="9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>
        <v>6</v>
      </c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2"/>
    </row>
    <row r="184" spans="1:44" ht="16.149999999999999" hidden="1" thickBot="1">
      <c r="B184" s="301" t="s">
        <v>154</v>
      </c>
      <c r="C184" s="178" t="s">
        <v>171</v>
      </c>
      <c r="D184" s="178" t="s">
        <v>171</v>
      </c>
      <c r="E184" s="179" t="s">
        <v>312</v>
      </c>
      <c r="F184" s="179"/>
      <c r="G184" s="302">
        <v>60</v>
      </c>
      <c r="H184" s="302"/>
      <c r="I184" s="303"/>
      <c r="J184" s="43"/>
      <c r="K184" s="43"/>
      <c r="L184" s="44"/>
      <c r="M184" s="2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>
        <v>6</v>
      </c>
      <c r="AI184" s="45"/>
      <c r="AJ184" s="45"/>
      <c r="AK184" s="45"/>
      <c r="AL184" s="45"/>
      <c r="AM184" s="45"/>
      <c r="AN184" s="45"/>
      <c r="AO184" s="45"/>
      <c r="AP184" s="45"/>
      <c r="AQ184" s="45"/>
      <c r="AR184" s="46"/>
    </row>
    <row r="185" spans="1:44" ht="28.15" thickBot="1">
      <c r="A185" s="260" t="s">
        <v>343</v>
      </c>
      <c r="B185" s="374" t="s">
        <v>149</v>
      </c>
      <c r="C185" s="330" t="s">
        <v>149</v>
      </c>
      <c r="D185" s="180" t="s">
        <v>149</v>
      </c>
      <c r="E185" s="180" t="s">
        <v>311</v>
      </c>
      <c r="F185" s="180"/>
      <c r="G185" s="359">
        <v>54</v>
      </c>
      <c r="H185" s="368">
        <f t="shared" ref="H185:H203" si="117">MIN(M185:AR185)</f>
        <v>6</v>
      </c>
      <c r="I185" s="368">
        <f t="shared" ref="I185:I203" si="118">MIN(M185:AR185)</f>
        <v>6</v>
      </c>
      <c r="J185" s="369">
        <f t="shared" ref="J185:J203" si="119">AVERAGE(M185:AR185)</f>
        <v>6</v>
      </c>
      <c r="K185" s="369">
        <f t="shared" ref="K185:K203" si="120">MEDIAN(M185:AR185)</f>
        <v>6</v>
      </c>
      <c r="L185" s="370">
        <f t="shared" ref="L185:L203" si="121">COUNT(M185:AR185)</f>
        <v>1</v>
      </c>
      <c r="M185" s="368"/>
      <c r="N185" s="368"/>
      <c r="O185" s="368"/>
      <c r="P185" s="368"/>
      <c r="Q185" s="368"/>
      <c r="R185" s="368"/>
      <c r="S185" s="368"/>
      <c r="T185" s="368"/>
      <c r="U185" s="368"/>
      <c r="V185" s="368"/>
      <c r="W185" s="368"/>
      <c r="X185" s="368"/>
      <c r="Y185" s="368"/>
      <c r="Z185" s="368"/>
      <c r="AA185" s="368"/>
      <c r="AB185" s="368"/>
      <c r="AC185" s="368"/>
      <c r="AD185" s="368"/>
      <c r="AE185" s="368"/>
      <c r="AF185" s="368"/>
      <c r="AG185" s="368"/>
      <c r="AH185" s="368">
        <v>6</v>
      </c>
      <c r="AI185" s="368"/>
      <c r="AJ185" s="368"/>
      <c r="AK185" s="368"/>
      <c r="AL185" s="368"/>
      <c r="AM185" s="368"/>
      <c r="AN185" s="368"/>
      <c r="AO185" s="368"/>
      <c r="AP185" s="368"/>
      <c r="AQ185" s="368"/>
      <c r="AR185" s="368"/>
    </row>
    <row r="186" spans="1:44" ht="15.75">
      <c r="B186" s="374" t="s">
        <v>151</v>
      </c>
      <c r="C186" s="327" t="s">
        <v>151</v>
      </c>
      <c r="D186" s="154" t="s">
        <v>151</v>
      </c>
      <c r="E186" s="154" t="s">
        <v>311</v>
      </c>
      <c r="F186" s="154"/>
      <c r="G186" s="356">
        <v>56</v>
      </c>
      <c r="H186" s="368">
        <f t="shared" si="117"/>
        <v>6</v>
      </c>
      <c r="I186" s="368">
        <f t="shared" si="118"/>
        <v>6</v>
      </c>
      <c r="J186" s="369">
        <f t="shared" si="119"/>
        <v>6</v>
      </c>
      <c r="K186" s="369">
        <f t="shared" si="120"/>
        <v>6</v>
      </c>
      <c r="L186" s="370">
        <f t="shared" si="121"/>
        <v>1</v>
      </c>
      <c r="M186" s="368"/>
      <c r="N186" s="368"/>
      <c r="O186" s="368"/>
      <c r="P186" s="368"/>
      <c r="Q186" s="368"/>
      <c r="R186" s="368"/>
      <c r="S186" s="368"/>
      <c r="T186" s="368"/>
      <c r="U186" s="368"/>
      <c r="V186" s="368"/>
      <c r="W186" s="368"/>
      <c r="X186" s="368"/>
      <c r="Y186" s="368"/>
      <c r="Z186" s="368"/>
      <c r="AA186" s="368"/>
      <c r="AB186" s="368"/>
      <c r="AC186" s="368"/>
      <c r="AD186" s="368"/>
      <c r="AE186" s="368"/>
      <c r="AF186" s="368"/>
      <c r="AG186" s="368"/>
      <c r="AH186" s="368">
        <v>6</v>
      </c>
      <c r="AI186" s="368"/>
      <c r="AJ186" s="368"/>
      <c r="AK186" s="368"/>
      <c r="AL186" s="368"/>
      <c r="AM186" s="368"/>
      <c r="AN186" s="368"/>
      <c r="AO186" s="368"/>
      <c r="AP186" s="368"/>
      <c r="AQ186" s="368"/>
      <c r="AR186" s="368"/>
    </row>
    <row r="187" spans="1:44" ht="27.75">
      <c r="B187" s="374" t="s">
        <v>258</v>
      </c>
      <c r="C187" s="287" t="s">
        <v>258</v>
      </c>
      <c r="D187" s="48" t="s">
        <v>258</v>
      </c>
      <c r="E187" s="48" t="s">
        <v>311</v>
      </c>
      <c r="F187" s="48"/>
      <c r="G187" s="356"/>
      <c r="H187" s="368">
        <f t="shared" si="117"/>
        <v>5</v>
      </c>
      <c r="I187" s="368">
        <f t="shared" si="118"/>
        <v>5</v>
      </c>
      <c r="J187" s="369">
        <f t="shared" si="119"/>
        <v>5</v>
      </c>
      <c r="K187" s="369">
        <f t="shared" si="120"/>
        <v>5</v>
      </c>
      <c r="L187" s="370">
        <f t="shared" si="121"/>
        <v>1</v>
      </c>
      <c r="M187" s="368"/>
      <c r="N187" s="368"/>
      <c r="O187" s="368"/>
      <c r="P187" s="368"/>
      <c r="Q187" s="368">
        <v>5</v>
      </c>
      <c r="R187" s="368"/>
      <c r="S187" s="368"/>
      <c r="T187" s="368"/>
      <c r="U187" s="368"/>
      <c r="V187" s="368"/>
      <c r="W187" s="368"/>
      <c r="X187" s="368"/>
      <c r="Y187" s="368"/>
      <c r="Z187" s="368"/>
      <c r="AA187" s="368"/>
      <c r="AB187" s="368"/>
      <c r="AC187" s="368"/>
      <c r="AD187" s="368"/>
      <c r="AE187" s="368"/>
      <c r="AF187" s="368"/>
      <c r="AG187" s="368"/>
      <c r="AH187" s="368"/>
      <c r="AI187" s="368"/>
      <c r="AJ187" s="368"/>
      <c r="AK187" s="368"/>
      <c r="AL187" s="368"/>
      <c r="AM187" s="368"/>
      <c r="AN187" s="368"/>
      <c r="AO187" s="368"/>
      <c r="AP187" s="368"/>
      <c r="AQ187" s="368"/>
      <c r="AR187" s="368"/>
    </row>
    <row r="188" spans="1:44" ht="15.75">
      <c r="B188" s="374" t="s">
        <v>157</v>
      </c>
      <c r="C188" s="287" t="s">
        <v>157</v>
      </c>
      <c r="D188" s="48" t="s">
        <v>157</v>
      </c>
      <c r="E188" s="48" t="s">
        <v>311</v>
      </c>
      <c r="F188" s="48"/>
      <c r="G188" s="356">
        <v>64</v>
      </c>
      <c r="H188" s="368">
        <f t="shared" si="117"/>
        <v>5</v>
      </c>
      <c r="I188" s="368">
        <f t="shared" si="118"/>
        <v>5</v>
      </c>
      <c r="J188" s="369">
        <f t="shared" si="119"/>
        <v>5</v>
      </c>
      <c r="K188" s="369">
        <f t="shared" si="120"/>
        <v>5</v>
      </c>
      <c r="L188" s="370">
        <f t="shared" si="121"/>
        <v>1</v>
      </c>
      <c r="M188" s="368"/>
      <c r="N188" s="368"/>
      <c r="O188" s="368"/>
      <c r="P188" s="368"/>
      <c r="Q188" s="368"/>
      <c r="R188" s="368"/>
      <c r="S188" s="368"/>
      <c r="T188" s="368"/>
      <c r="U188" s="368"/>
      <c r="V188" s="368"/>
      <c r="W188" s="368"/>
      <c r="X188" s="368"/>
      <c r="Y188" s="368"/>
      <c r="Z188" s="368"/>
      <c r="AA188" s="368"/>
      <c r="AB188" s="368"/>
      <c r="AC188" s="368"/>
      <c r="AD188" s="368"/>
      <c r="AE188" s="368"/>
      <c r="AF188" s="368"/>
      <c r="AG188" s="368"/>
      <c r="AH188" s="368">
        <v>5</v>
      </c>
      <c r="AI188" s="368"/>
      <c r="AJ188" s="368"/>
      <c r="AK188" s="368"/>
      <c r="AL188" s="368"/>
      <c r="AM188" s="368"/>
      <c r="AN188" s="368"/>
      <c r="AO188" s="368"/>
      <c r="AP188" s="368"/>
      <c r="AQ188" s="368"/>
      <c r="AR188" s="368"/>
    </row>
    <row r="189" spans="1:44" ht="15.75">
      <c r="B189" s="374" t="s">
        <v>158</v>
      </c>
      <c r="C189" s="287" t="s">
        <v>158</v>
      </c>
      <c r="D189" s="48" t="s">
        <v>158</v>
      </c>
      <c r="E189" s="48" t="s">
        <v>311</v>
      </c>
      <c r="F189" s="48"/>
      <c r="G189" s="356">
        <v>66</v>
      </c>
      <c r="H189" s="368">
        <f t="shared" si="117"/>
        <v>5</v>
      </c>
      <c r="I189" s="368">
        <f t="shared" si="118"/>
        <v>5</v>
      </c>
      <c r="J189" s="369">
        <f t="shared" si="119"/>
        <v>5</v>
      </c>
      <c r="K189" s="369">
        <f t="shared" si="120"/>
        <v>5</v>
      </c>
      <c r="L189" s="370">
        <f t="shared" si="121"/>
        <v>1</v>
      </c>
      <c r="M189" s="368"/>
      <c r="N189" s="368"/>
      <c r="O189" s="368"/>
      <c r="P189" s="368"/>
      <c r="Q189" s="368"/>
      <c r="R189" s="368"/>
      <c r="S189" s="368"/>
      <c r="T189" s="368"/>
      <c r="U189" s="368"/>
      <c r="V189" s="368"/>
      <c r="W189" s="368"/>
      <c r="X189" s="368"/>
      <c r="Y189" s="368"/>
      <c r="Z189" s="368"/>
      <c r="AA189" s="368"/>
      <c r="AB189" s="368"/>
      <c r="AC189" s="368"/>
      <c r="AD189" s="368"/>
      <c r="AE189" s="368"/>
      <c r="AF189" s="368"/>
      <c r="AG189" s="368"/>
      <c r="AH189" s="368">
        <v>5</v>
      </c>
      <c r="AI189" s="368"/>
      <c r="AJ189" s="368"/>
      <c r="AK189" s="368"/>
      <c r="AL189" s="368"/>
      <c r="AM189" s="368"/>
      <c r="AN189" s="368"/>
      <c r="AO189" s="368"/>
      <c r="AP189" s="368"/>
      <c r="AQ189" s="368"/>
      <c r="AR189" s="368"/>
    </row>
    <row r="190" spans="1:44" ht="27.75">
      <c r="B190" s="374" t="s">
        <v>160</v>
      </c>
      <c r="C190" s="287" t="s">
        <v>160</v>
      </c>
      <c r="D190" s="48" t="s">
        <v>160</v>
      </c>
      <c r="E190" s="48" t="s">
        <v>311</v>
      </c>
      <c r="F190" s="48"/>
      <c r="G190" s="356">
        <v>68</v>
      </c>
      <c r="H190" s="368">
        <f t="shared" si="117"/>
        <v>6</v>
      </c>
      <c r="I190" s="368">
        <f t="shared" si="118"/>
        <v>6</v>
      </c>
      <c r="J190" s="369">
        <f t="shared" si="119"/>
        <v>6</v>
      </c>
      <c r="K190" s="369">
        <f t="shared" si="120"/>
        <v>6</v>
      </c>
      <c r="L190" s="370">
        <f t="shared" si="121"/>
        <v>1</v>
      </c>
      <c r="M190" s="368"/>
      <c r="N190" s="368"/>
      <c r="O190" s="368"/>
      <c r="P190" s="368"/>
      <c r="Q190" s="368"/>
      <c r="R190" s="368"/>
      <c r="S190" s="368"/>
      <c r="T190" s="368"/>
      <c r="U190" s="368"/>
      <c r="V190" s="368"/>
      <c r="W190" s="368"/>
      <c r="X190" s="368"/>
      <c r="Y190" s="368"/>
      <c r="Z190" s="368"/>
      <c r="AA190" s="368"/>
      <c r="AB190" s="368"/>
      <c r="AC190" s="368"/>
      <c r="AD190" s="368"/>
      <c r="AE190" s="368"/>
      <c r="AF190" s="368"/>
      <c r="AG190" s="368"/>
      <c r="AH190" s="368">
        <v>6</v>
      </c>
      <c r="AI190" s="368"/>
      <c r="AJ190" s="368"/>
      <c r="AK190" s="368"/>
      <c r="AL190" s="368"/>
      <c r="AM190" s="368"/>
      <c r="AN190" s="368"/>
      <c r="AO190" s="368"/>
      <c r="AP190" s="368"/>
      <c r="AQ190" s="368"/>
      <c r="AR190" s="368"/>
    </row>
    <row r="191" spans="1:44" ht="27.75">
      <c r="B191" s="375" t="s">
        <v>161</v>
      </c>
      <c r="C191" s="317" t="s">
        <v>161</v>
      </c>
      <c r="D191" s="49" t="s">
        <v>161</v>
      </c>
      <c r="E191" s="49" t="s">
        <v>311</v>
      </c>
      <c r="F191" s="49"/>
      <c r="G191" s="356">
        <v>69</v>
      </c>
      <c r="H191" s="368">
        <f t="shared" si="117"/>
        <v>6</v>
      </c>
      <c r="I191" s="368">
        <f t="shared" si="118"/>
        <v>6</v>
      </c>
      <c r="J191" s="369">
        <f t="shared" si="119"/>
        <v>6</v>
      </c>
      <c r="K191" s="369">
        <f t="shared" si="120"/>
        <v>6</v>
      </c>
      <c r="L191" s="370">
        <f t="shared" si="121"/>
        <v>1</v>
      </c>
      <c r="M191" s="368"/>
      <c r="N191" s="368"/>
      <c r="O191" s="368"/>
      <c r="P191" s="368"/>
      <c r="Q191" s="368"/>
      <c r="R191" s="368"/>
      <c r="S191" s="368"/>
      <c r="T191" s="368"/>
      <c r="U191" s="368"/>
      <c r="V191" s="368"/>
      <c r="W191" s="368"/>
      <c r="X191" s="368"/>
      <c r="Y191" s="368"/>
      <c r="Z191" s="368"/>
      <c r="AA191" s="368"/>
      <c r="AB191" s="368"/>
      <c r="AC191" s="368"/>
      <c r="AD191" s="368"/>
      <c r="AE191" s="368"/>
      <c r="AF191" s="368"/>
      <c r="AG191" s="368"/>
      <c r="AH191" s="368">
        <v>6</v>
      </c>
      <c r="AI191" s="368"/>
      <c r="AJ191" s="368"/>
      <c r="AK191" s="368"/>
      <c r="AL191" s="368"/>
      <c r="AM191" s="368"/>
      <c r="AN191" s="368"/>
      <c r="AO191" s="368"/>
      <c r="AP191" s="368"/>
      <c r="AQ191" s="368"/>
      <c r="AR191" s="368"/>
    </row>
    <row r="192" spans="1:44" ht="15.75">
      <c r="B192" s="374" t="s">
        <v>244</v>
      </c>
      <c r="C192" s="287" t="s">
        <v>244</v>
      </c>
      <c r="D192" s="48" t="s">
        <v>244</v>
      </c>
      <c r="E192" s="48" t="s">
        <v>311</v>
      </c>
      <c r="F192" s="48"/>
      <c r="G192" s="356">
        <v>76</v>
      </c>
      <c r="H192" s="368">
        <f t="shared" si="117"/>
        <v>8</v>
      </c>
      <c r="I192" s="368">
        <f t="shared" si="118"/>
        <v>8</v>
      </c>
      <c r="J192" s="369">
        <f t="shared" si="119"/>
        <v>8</v>
      </c>
      <c r="K192" s="369">
        <f t="shared" si="120"/>
        <v>8</v>
      </c>
      <c r="L192" s="370">
        <f t="shared" si="121"/>
        <v>1</v>
      </c>
      <c r="M192" s="368"/>
      <c r="N192" s="368"/>
      <c r="O192" s="368"/>
      <c r="P192" s="368"/>
      <c r="Q192" s="368"/>
      <c r="R192" s="368"/>
      <c r="S192" s="368"/>
      <c r="T192" s="368"/>
      <c r="U192" s="368"/>
      <c r="V192" s="368"/>
      <c r="W192" s="368"/>
      <c r="X192" s="368"/>
      <c r="Y192" s="368"/>
      <c r="Z192" s="368"/>
      <c r="AA192" s="368"/>
      <c r="AB192" s="368"/>
      <c r="AC192" s="368"/>
      <c r="AD192" s="368"/>
      <c r="AE192" s="368"/>
      <c r="AF192" s="368"/>
      <c r="AG192" s="368"/>
      <c r="AH192" s="368">
        <v>8</v>
      </c>
      <c r="AI192" s="368"/>
      <c r="AJ192" s="368"/>
      <c r="AK192" s="368"/>
      <c r="AL192" s="368"/>
      <c r="AM192" s="368"/>
      <c r="AN192" s="368"/>
      <c r="AO192" s="368"/>
      <c r="AP192" s="368"/>
      <c r="AQ192" s="368"/>
      <c r="AR192" s="368"/>
    </row>
    <row r="193" spans="2:44" ht="27.75">
      <c r="B193" s="374" t="s">
        <v>129</v>
      </c>
      <c r="C193" s="287" t="s">
        <v>129</v>
      </c>
      <c r="D193" s="48" t="s">
        <v>129</v>
      </c>
      <c r="E193" s="48" t="s">
        <v>311</v>
      </c>
      <c r="F193" s="48"/>
      <c r="G193" s="356">
        <v>37</v>
      </c>
      <c r="H193" s="368">
        <f t="shared" si="117"/>
        <v>5</v>
      </c>
      <c r="I193" s="368">
        <f t="shared" si="118"/>
        <v>5</v>
      </c>
      <c r="J193" s="369">
        <f t="shared" si="119"/>
        <v>5</v>
      </c>
      <c r="K193" s="369">
        <f t="shared" si="120"/>
        <v>5</v>
      </c>
      <c r="L193" s="370">
        <f t="shared" si="121"/>
        <v>1</v>
      </c>
      <c r="M193" s="368"/>
      <c r="N193" s="368"/>
      <c r="O193" s="368"/>
      <c r="P193" s="368"/>
      <c r="Q193" s="368"/>
      <c r="R193" s="368"/>
      <c r="S193" s="368"/>
      <c r="T193" s="368"/>
      <c r="U193" s="368">
        <v>5</v>
      </c>
      <c r="V193" s="368"/>
      <c r="W193" s="368"/>
      <c r="X193" s="368"/>
      <c r="Y193" s="368"/>
      <c r="Z193" s="368"/>
      <c r="AA193" s="368"/>
      <c r="AB193" s="368"/>
      <c r="AC193" s="368"/>
      <c r="AD193" s="368"/>
      <c r="AE193" s="368"/>
      <c r="AF193" s="368"/>
      <c r="AG193" s="368"/>
      <c r="AH193" s="368"/>
      <c r="AI193" s="368"/>
      <c r="AJ193" s="368"/>
      <c r="AK193" s="368"/>
      <c r="AL193" s="368"/>
      <c r="AM193" s="368"/>
      <c r="AN193" s="368"/>
      <c r="AO193" s="368"/>
      <c r="AP193" s="368"/>
      <c r="AQ193" s="368"/>
      <c r="AR193" s="368"/>
    </row>
    <row r="194" spans="2:44" ht="15.75">
      <c r="B194" s="374" t="s">
        <v>163</v>
      </c>
      <c r="C194" s="287" t="s">
        <v>163</v>
      </c>
      <c r="D194" s="48" t="s">
        <v>163</v>
      </c>
      <c r="E194" s="48" t="s">
        <v>311</v>
      </c>
      <c r="F194" s="48"/>
      <c r="G194" s="356">
        <v>71</v>
      </c>
      <c r="H194" s="368">
        <f t="shared" si="117"/>
        <v>7</v>
      </c>
      <c r="I194" s="368">
        <f t="shared" si="118"/>
        <v>7</v>
      </c>
      <c r="J194" s="369">
        <f t="shared" si="119"/>
        <v>7</v>
      </c>
      <c r="K194" s="369">
        <f t="shared" si="120"/>
        <v>7</v>
      </c>
      <c r="L194" s="370">
        <f t="shared" si="121"/>
        <v>1</v>
      </c>
      <c r="M194" s="368"/>
      <c r="N194" s="368"/>
      <c r="O194" s="368"/>
      <c r="P194" s="368"/>
      <c r="Q194" s="368"/>
      <c r="R194" s="368"/>
      <c r="S194" s="368"/>
      <c r="T194" s="368"/>
      <c r="U194" s="368"/>
      <c r="V194" s="368"/>
      <c r="W194" s="368"/>
      <c r="X194" s="368"/>
      <c r="Y194" s="368"/>
      <c r="Z194" s="368"/>
      <c r="AA194" s="368"/>
      <c r="AB194" s="368"/>
      <c r="AC194" s="368"/>
      <c r="AD194" s="368"/>
      <c r="AE194" s="368"/>
      <c r="AF194" s="368"/>
      <c r="AG194" s="368"/>
      <c r="AH194" s="368">
        <v>7</v>
      </c>
      <c r="AI194" s="368"/>
      <c r="AJ194" s="368"/>
      <c r="AK194" s="368"/>
      <c r="AL194" s="368"/>
      <c r="AM194" s="368"/>
      <c r="AN194" s="368"/>
      <c r="AO194" s="368"/>
      <c r="AP194" s="368"/>
      <c r="AQ194" s="368"/>
      <c r="AR194" s="368"/>
    </row>
    <row r="195" spans="2:44" ht="15.75">
      <c r="B195" s="373" t="s">
        <v>239</v>
      </c>
      <c r="C195" s="321" t="s">
        <v>239</v>
      </c>
      <c r="D195" s="51" t="s">
        <v>239</v>
      </c>
      <c r="E195" s="51" t="s">
        <v>311</v>
      </c>
      <c r="F195" s="51"/>
      <c r="G195" s="356">
        <v>170</v>
      </c>
      <c r="H195" s="368">
        <f t="shared" si="117"/>
        <v>2</v>
      </c>
      <c r="I195" s="368">
        <f t="shared" si="118"/>
        <v>2</v>
      </c>
      <c r="J195" s="369">
        <f t="shared" si="119"/>
        <v>2</v>
      </c>
      <c r="K195" s="369">
        <f t="shared" si="120"/>
        <v>2</v>
      </c>
      <c r="L195" s="370">
        <f t="shared" si="121"/>
        <v>1</v>
      </c>
      <c r="M195" s="368"/>
      <c r="N195" s="368"/>
      <c r="O195" s="368"/>
      <c r="P195" s="368"/>
      <c r="Q195" s="368"/>
      <c r="R195" s="368"/>
      <c r="S195" s="368"/>
      <c r="T195" s="368"/>
      <c r="U195" s="368"/>
      <c r="V195" s="368"/>
      <c r="W195" s="368"/>
      <c r="X195" s="368"/>
      <c r="Y195" s="368"/>
      <c r="Z195" s="368"/>
      <c r="AA195" s="368"/>
      <c r="AB195" s="368"/>
      <c r="AC195" s="368">
        <v>2</v>
      </c>
      <c r="AD195" s="368"/>
      <c r="AE195" s="368"/>
      <c r="AF195" s="368"/>
      <c r="AG195" s="368"/>
      <c r="AH195" s="368"/>
      <c r="AI195" s="368"/>
      <c r="AJ195" s="368"/>
      <c r="AK195" s="368"/>
      <c r="AL195" s="368"/>
      <c r="AM195" s="368"/>
      <c r="AN195" s="368"/>
      <c r="AO195" s="368"/>
      <c r="AP195" s="368"/>
      <c r="AQ195" s="368"/>
      <c r="AR195" s="368"/>
    </row>
    <row r="196" spans="2:44" ht="47.25" customHeight="1">
      <c r="B196" s="374" t="s">
        <v>186</v>
      </c>
      <c r="C196" s="287" t="s">
        <v>186</v>
      </c>
      <c r="D196" s="48" t="s">
        <v>186</v>
      </c>
      <c r="E196" s="48" t="s">
        <v>318</v>
      </c>
      <c r="F196" s="48"/>
      <c r="G196" s="363">
        <v>94</v>
      </c>
      <c r="H196" s="368">
        <f t="shared" si="117"/>
        <v>5</v>
      </c>
      <c r="I196" s="368">
        <f t="shared" si="118"/>
        <v>5</v>
      </c>
      <c r="J196" s="369">
        <f t="shared" si="119"/>
        <v>5</v>
      </c>
      <c r="K196" s="369">
        <f t="shared" si="120"/>
        <v>5</v>
      </c>
      <c r="L196" s="370">
        <f t="shared" si="121"/>
        <v>1</v>
      </c>
      <c r="M196" s="368"/>
      <c r="N196" s="368"/>
      <c r="O196" s="368"/>
      <c r="P196" s="368"/>
      <c r="Q196" s="368"/>
      <c r="R196" s="368"/>
      <c r="S196" s="368"/>
      <c r="T196" s="368"/>
      <c r="U196" s="368"/>
      <c r="V196" s="368"/>
      <c r="W196" s="368"/>
      <c r="X196" s="368">
        <v>5</v>
      </c>
      <c r="Y196" s="368"/>
      <c r="Z196" s="368"/>
      <c r="AA196" s="368"/>
      <c r="AB196" s="368"/>
      <c r="AC196" s="368"/>
      <c r="AD196" s="368"/>
      <c r="AE196" s="368"/>
      <c r="AF196" s="368"/>
      <c r="AG196" s="368"/>
      <c r="AH196" s="368"/>
      <c r="AI196" s="368"/>
      <c r="AJ196" s="368"/>
      <c r="AK196" s="368"/>
      <c r="AL196" s="368"/>
      <c r="AM196" s="368"/>
      <c r="AN196" s="368"/>
      <c r="AO196" s="368"/>
      <c r="AP196" s="368"/>
      <c r="AQ196" s="368"/>
      <c r="AR196" s="368"/>
    </row>
    <row r="197" spans="2:44" ht="41.25">
      <c r="B197" s="374" t="s">
        <v>187</v>
      </c>
      <c r="C197" s="287" t="s">
        <v>187</v>
      </c>
      <c r="D197" s="48" t="s">
        <v>187</v>
      </c>
      <c r="E197" s="48" t="s">
        <v>311</v>
      </c>
      <c r="F197" s="48"/>
      <c r="G197" s="363">
        <v>95</v>
      </c>
      <c r="H197" s="368">
        <f t="shared" si="117"/>
        <v>4</v>
      </c>
      <c r="I197" s="368">
        <f t="shared" si="118"/>
        <v>4</v>
      </c>
      <c r="J197" s="369">
        <f t="shared" si="119"/>
        <v>4</v>
      </c>
      <c r="K197" s="369">
        <f t="shared" si="120"/>
        <v>4</v>
      </c>
      <c r="L197" s="370">
        <f t="shared" si="121"/>
        <v>1</v>
      </c>
      <c r="M197" s="368"/>
      <c r="N197" s="368"/>
      <c r="O197" s="368"/>
      <c r="P197" s="368"/>
      <c r="Q197" s="368"/>
      <c r="R197" s="368"/>
      <c r="S197" s="368"/>
      <c r="T197" s="368"/>
      <c r="U197" s="368"/>
      <c r="V197" s="368"/>
      <c r="W197" s="368"/>
      <c r="X197" s="368">
        <v>4</v>
      </c>
      <c r="Y197" s="368"/>
      <c r="Z197" s="368"/>
      <c r="AA197" s="368"/>
      <c r="AB197" s="368"/>
      <c r="AC197" s="368"/>
      <c r="AD197" s="368"/>
      <c r="AE197" s="368"/>
      <c r="AF197" s="368"/>
      <c r="AG197" s="368"/>
      <c r="AH197" s="368"/>
      <c r="AI197" s="368"/>
      <c r="AJ197" s="368"/>
      <c r="AK197" s="368"/>
      <c r="AL197" s="368"/>
      <c r="AM197" s="368"/>
      <c r="AN197" s="368"/>
      <c r="AO197" s="368"/>
      <c r="AP197" s="368"/>
      <c r="AQ197" s="368"/>
      <c r="AR197" s="368"/>
    </row>
    <row r="198" spans="2:44" ht="27.75">
      <c r="B198" s="374" t="s">
        <v>178</v>
      </c>
      <c r="C198" s="287" t="s">
        <v>178</v>
      </c>
      <c r="D198" s="48" t="s">
        <v>178</v>
      </c>
      <c r="E198" s="48" t="s">
        <v>311</v>
      </c>
      <c r="F198" s="48"/>
      <c r="G198" s="356">
        <v>85</v>
      </c>
      <c r="H198" s="368">
        <f t="shared" si="117"/>
        <v>6</v>
      </c>
      <c r="I198" s="368">
        <f t="shared" si="118"/>
        <v>6</v>
      </c>
      <c r="J198" s="369">
        <f t="shared" si="119"/>
        <v>6</v>
      </c>
      <c r="K198" s="369">
        <f t="shared" si="120"/>
        <v>6</v>
      </c>
      <c r="L198" s="370">
        <f t="shared" si="121"/>
        <v>1</v>
      </c>
      <c r="M198" s="368"/>
      <c r="N198" s="368">
        <v>6</v>
      </c>
      <c r="O198" s="368"/>
      <c r="P198" s="368"/>
      <c r="Q198" s="368"/>
      <c r="R198" s="368"/>
      <c r="S198" s="368"/>
      <c r="T198" s="368"/>
      <c r="U198" s="368"/>
      <c r="V198" s="368"/>
      <c r="W198" s="368"/>
      <c r="X198" s="368"/>
      <c r="Y198" s="368"/>
      <c r="Z198" s="368"/>
      <c r="AA198" s="368"/>
      <c r="AB198" s="368"/>
      <c r="AC198" s="368"/>
      <c r="AD198" s="368"/>
      <c r="AE198" s="368"/>
      <c r="AF198" s="368"/>
      <c r="AG198" s="368"/>
      <c r="AH198" s="368"/>
      <c r="AI198" s="368"/>
      <c r="AJ198" s="368"/>
      <c r="AK198" s="368"/>
      <c r="AL198" s="368"/>
      <c r="AM198" s="368"/>
      <c r="AN198" s="368"/>
      <c r="AO198" s="368"/>
      <c r="AP198" s="368"/>
      <c r="AQ198" s="368"/>
      <c r="AR198" s="368"/>
    </row>
    <row r="199" spans="2:44" ht="27.75">
      <c r="B199" s="374" t="s">
        <v>200</v>
      </c>
      <c r="C199" s="287" t="s">
        <v>200</v>
      </c>
      <c r="D199" s="48" t="s">
        <v>200</v>
      </c>
      <c r="E199" s="48" t="s">
        <v>311</v>
      </c>
      <c r="F199" s="48"/>
      <c r="G199" s="356">
        <v>109</v>
      </c>
      <c r="H199" s="368">
        <f t="shared" si="117"/>
        <v>7</v>
      </c>
      <c r="I199" s="368">
        <f t="shared" si="118"/>
        <v>7</v>
      </c>
      <c r="J199" s="369">
        <f t="shared" si="119"/>
        <v>7</v>
      </c>
      <c r="K199" s="369">
        <f t="shared" si="120"/>
        <v>7</v>
      </c>
      <c r="L199" s="370">
        <f t="shared" si="121"/>
        <v>1</v>
      </c>
      <c r="M199" s="368"/>
      <c r="N199" s="368"/>
      <c r="O199" s="368"/>
      <c r="P199" s="368"/>
      <c r="Q199" s="368"/>
      <c r="R199" s="368"/>
      <c r="S199" s="368"/>
      <c r="T199" s="368"/>
      <c r="U199" s="368"/>
      <c r="V199" s="368"/>
      <c r="W199" s="368"/>
      <c r="X199" s="368"/>
      <c r="Y199" s="368"/>
      <c r="Z199" s="368"/>
      <c r="AA199" s="368">
        <v>7</v>
      </c>
      <c r="AB199" s="368"/>
      <c r="AC199" s="368"/>
      <c r="AD199" s="368"/>
      <c r="AE199" s="368"/>
      <c r="AF199" s="368"/>
      <c r="AG199" s="368"/>
      <c r="AH199" s="368"/>
      <c r="AI199" s="368"/>
      <c r="AJ199" s="368"/>
      <c r="AK199" s="368"/>
      <c r="AL199" s="368"/>
      <c r="AM199" s="368"/>
      <c r="AN199" s="368"/>
      <c r="AO199" s="368"/>
      <c r="AP199" s="368"/>
      <c r="AQ199" s="368"/>
      <c r="AR199" s="368"/>
    </row>
    <row r="200" spans="2:44" ht="15.75">
      <c r="B200" s="374" t="s">
        <v>201</v>
      </c>
      <c r="C200" s="287" t="s">
        <v>201</v>
      </c>
      <c r="D200" s="48" t="s">
        <v>201</v>
      </c>
      <c r="E200" s="48" t="s">
        <v>311</v>
      </c>
      <c r="F200" s="48"/>
      <c r="G200" s="356">
        <v>110</v>
      </c>
      <c r="H200" s="368">
        <f t="shared" si="117"/>
        <v>7</v>
      </c>
      <c r="I200" s="368">
        <f t="shared" si="118"/>
        <v>7</v>
      </c>
      <c r="J200" s="369">
        <f t="shared" si="119"/>
        <v>7</v>
      </c>
      <c r="K200" s="369">
        <f t="shared" si="120"/>
        <v>7</v>
      </c>
      <c r="L200" s="370">
        <f t="shared" si="121"/>
        <v>1</v>
      </c>
      <c r="M200" s="368"/>
      <c r="N200" s="368"/>
      <c r="O200" s="368"/>
      <c r="P200" s="368"/>
      <c r="Q200" s="368"/>
      <c r="R200" s="368"/>
      <c r="S200" s="368"/>
      <c r="T200" s="368"/>
      <c r="U200" s="368"/>
      <c r="V200" s="368"/>
      <c r="W200" s="368"/>
      <c r="X200" s="368"/>
      <c r="Y200" s="368"/>
      <c r="Z200" s="368"/>
      <c r="AA200" s="368">
        <v>7</v>
      </c>
      <c r="AB200" s="368"/>
      <c r="AC200" s="368"/>
      <c r="AD200" s="368"/>
      <c r="AE200" s="368"/>
      <c r="AF200" s="368"/>
      <c r="AG200" s="368"/>
      <c r="AH200" s="368"/>
      <c r="AI200" s="368"/>
      <c r="AJ200" s="368"/>
      <c r="AK200" s="368"/>
      <c r="AL200" s="368"/>
      <c r="AM200" s="368"/>
      <c r="AN200" s="368"/>
      <c r="AO200" s="368"/>
      <c r="AP200" s="368"/>
      <c r="AQ200" s="368"/>
      <c r="AR200" s="368"/>
    </row>
    <row r="201" spans="2:44" ht="41.65" thickBot="1">
      <c r="B201" s="374" t="s">
        <v>122</v>
      </c>
      <c r="C201" s="331" t="s">
        <v>122</v>
      </c>
      <c r="D201" s="131" t="s">
        <v>122</v>
      </c>
      <c r="E201" s="131" t="s">
        <v>311</v>
      </c>
      <c r="F201" s="131"/>
      <c r="G201" s="363">
        <v>29</v>
      </c>
      <c r="H201" s="368">
        <f t="shared" si="117"/>
        <v>5</v>
      </c>
      <c r="I201" s="368">
        <f t="shared" si="118"/>
        <v>5</v>
      </c>
      <c r="J201" s="369">
        <f t="shared" si="119"/>
        <v>5</v>
      </c>
      <c r="K201" s="369">
        <f t="shared" si="120"/>
        <v>5</v>
      </c>
      <c r="L201" s="370">
        <f t="shared" si="121"/>
        <v>1</v>
      </c>
      <c r="M201" s="368"/>
      <c r="N201" s="368"/>
      <c r="O201" s="368"/>
      <c r="P201" s="368"/>
      <c r="Q201" s="368"/>
      <c r="R201" s="368"/>
      <c r="S201" s="368"/>
      <c r="T201" s="368"/>
      <c r="U201" s="368">
        <v>5</v>
      </c>
      <c r="V201" s="368"/>
      <c r="W201" s="368"/>
      <c r="X201" s="368"/>
      <c r="Y201" s="368"/>
      <c r="Z201" s="368"/>
      <c r="AA201" s="368"/>
      <c r="AB201" s="368"/>
      <c r="AC201" s="368"/>
      <c r="AD201" s="368"/>
      <c r="AE201" s="368"/>
      <c r="AF201" s="368"/>
      <c r="AG201" s="368"/>
      <c r="AH201" s="368"/>
      <c r="AI201" s="368"/>
      <c r="AJ201" s="368"/>
      <c r="AK201" s="368"/>
      <c r="AL201" s="368"/>
      <c r="AM201" s="368"/>
      <c r="AN201" s="368"/>
      <c r="AO201" s="368"/>
      <c r="AP201" s="368"/>
      <c r="AQ201" s="368"/>
      <c r="AR201" s="368"/>
    </row>
    <row r="202" spans="2:44" ht="68.25">
      <c r="B202" s="375" t="s">
        <v>188</v>
      </c>
      <c r="C202" s="332" t="s">
        <v>188</v>
      </c>
      <c r="D202" s="184" t="s">
        <v>188</v>
      </c>
      <c r="E202" s="184" t="s">
        <v>311</v>
      </c>
      <c r="F202" s="184"/>
      <c r="G202" s="363">
        <v>96</v>
      </c>
      <c r="H202" s="368">
        <f t="shared" si="117"/>
        <v>5</v>
      </c>
      <c r="I202" s="368">
        <f t="shared" si="118"/>
        <v>5</v>
      </c>
      <c r="J202" s="369">
        <f t="shared" si="119"/>
        <v>5</v>
      </c>
      <c r="K202" s="369">
        <f t="shared" si="120"/>
        <v>5</v>
      </c>
      <c r="L202" s="370">
        <f t="shared" si="121"/>
        <v>1</v>
      </c>
      <c r="M202" s="368"/>
      <c r="N202" s="368"/>
      <c r="O202" s="368"/>
      <c r="P202" s="368"/>
      <c r="Q202" s="368"/>
      <c r="R202" s="368"/>
      <c r="S202" s="368"/>
      <c r="T202" s="368"/>
      <c r="U202" s="368"/>
      <c r="V202" s="368"/>
      <c r="W202" s="368"/>
      <c r="X202" s="368">
        <v>5</v>
      </c>
      <c r="Y202" s="368"/>
      <c r="Z202" s="368"/>
      <c r="AA202" s="368"/>
      <c r="AB202" s="368"/>
      <c r="AC202" s="368"/>
      <c r="AD202" s="368"/>
      <c r="AE202" s="368"/>
      <c r="AF202" s="368"/>
      <c r="AG202" s="368"/>
      <c r="AH202" s="368"/>
      <c r="AI202" s="368"/>
      <c r="AJ202" s="368"/>
      <c r="AK202" s="368"/>
      <c r="AL202" s="368"/>
      <c r="AM202" s="368"/>
      <c r="AN202" s="368"/>
      <c r="AO202" s="368"/>
      <c r="AP202" s="368"/>
      <c r="AQ202" s="368"/>
      <c r="AR202" s="368"/>
    </row>
    <row r="203" spans="2:44" ht="16.149999999999999" thickBot="1">
      <c r="B203" s="116" t="s">
        <v>290</v>
      </c>
      <c r="C203" s="322" t="s">
        <v>290</v>
      </c>
      <c r="D203" s="47" t="s">
        <v>290</v>
      </c>
      <c r="E203" s="48" t="s">
        <v>311</v>
      </c>
      <c r="F203" s="48"/>
      <c r="G203" s="357"/>
      <c r="H203" s="368">
        <f t="shared" si="117"/>
        <v>2</v>
      </c>
      <c r="I203" s="368">
        <f t="shared" si="118"/>
        <v>2</v>
      </c>
      <c r="J203" s="369">
        <f t="shared" si="119"/>
        <v>3</v>
      </c>
      <c r="K203" s="369">
        <f t="shared" si="120"/>
        <v>3</v>
      </c>
      <c r="L203" s="370">
        <f t="shared" si="121"/>
        <v>2</v>
      </c>
      <c r="M203" s="368"/>
      <c r="N203" s="368"/>
      <c r="O203" s="368"/>
      <c r="P203" s="368"/>
      <c r="Q203" s="368"/>
      <c r="R203" s="368"/>
      <c r="S203" s="368"/>
      <c r="T203" s="368"/>
      <c r="U203" s="368"/>
      <c r="V203" s="368"/>
      <c r="W203" s="368"/>
      <c r="X203" s="368"/>
      <c r="Y203" s="368"/>
      <c r="Z203" s="368">
        <v>2</v>
      </c>
      <c r="AA203" s="368"/>
      <c r="AB203" s="368"/>
      <c r="AC203" s="368">
        <v>4</v>
      </c>
      <c r="AD203" s="368"/>
      <c r="AE203" s="368"/>
      <c r="AF203" s="368"/>
      <c r="AG203" s="368"/>
      <c r="AH203" s="368"/>
      <c r="AI203" s="368"/>
      <c r="AJ203" s="368"/>
      <c r="AK203" s="368"/>
      <c r="AL203" s="368"/>
      <c r="AM203" s="368"/>
      <c r="AN203" s="368"/>
      <c r="AO203" s="368"/>
      <c r="AP203" s="368"/>
      <c r="AQ203" s="368"/>
      <c r="AR203" s="368"/>
    </row>
    <row r="204" spans="2:44" ht="16.149999999999999" hidden="1" thickBot="1">
      <c r="B204" s="304" t="s">
        <v>219</v>
      </c>
      <c r="C204" s="185" t="s">
        <v>290</v>
      </c>
      <c r="D204" s="185" t="s">
        <v>290</v>
      </c>
      <c r="E204" s="175" t="s">
        <v>312</v>
      </c>
      <c r="F204" s="175"/>
      <c r="G204" s="28">
        <v>149</v>
      </c>
      <c r="H204" s="28"/>
      <c r="I204" s="28"/>
      <c r="J204" s="305"/>
      <c r="K204" s="43"/>
      <c r="L204" s="292"/>
      <c r="M204" s="1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  <c r="X204" s="277"/>
      <c r="Y204" s="277"/>
      <c r="Z204" s="282"/>
      <c r="AA204" s="277"/>
      <c r="AB204" s="277"/>
      <c r="AC204" s="277">
        <v>4</v>
      </c>
      <c r="AD204" s="277"/>
      <c r="AE204" s="277"/>
      <c r="AF204" s="277"/>
      <c r="AG204" s="277"/>
      <c r="AH204" s="277"/>
      <c r="AI204" s="277"/>
      <c r="AJ204" s="277"/>
      <c r="AK204" s="277"/>
      <c r="AL204" s="277"/>
      <c r="AM204" s="277"/>
      <c r="AN204" s="277"/>
      <c r="AO204" s="277"/>
      <c r="AP204" s="277"/>
      <c r="AQ204" s="277"/>
      <c r="AR204" s="279"/>
    </row>
    <row r="205" spans="2:44" ht="15.75">
      <c r="B205" s="373" t="s">
        <v>220</v>
      </c>
      <c r="C205" s="333" t="s">
        <v>220</v>
      </c>
      <c r="D205" s="182" t="s">
        <v>220</v>
      </c>
      <c r="E205" s="182" t="s">
        <v>311</v>
      </c>
      <c r="F205" s="182"/>
      <c r="G205" s="362">
        <v>150</v>
      </c>
      <c r="H205" s="368">
        <f t="shared" ref="H205:H208" si="122">MIN(M205:AR205)</f>
        <v>4</v>
      </c>
      <c r="I205" s="368">
        <f t="shared" ref="I205:I208" si="123">MIN(M205:AR205)</f>
        <v>4</v>
      </c>
      <c r="J205" s="369">
        <f t="shared" ref="J205:J208" si="124">AVERAGE(M205:AR205)</f>
        <v>4</v>
      </c>
      <c r="K205" s="369">
        <f t="shared" ref="K205:K208" si="125">MEDIAN(M205:AR205)</f>
        <v>4</v>
      </c>
      <c r="L205" s="370">
        <f t="shared" ref="L205:L208" si="126">COUNT(M205:AR205)</f>
        <v>1</v>
      </c>
      <c r="M205" s="368"/>
      <c r="N205" s="368"/>
      <c r="O205" s="368"/>
      <c r="P205" s="368"/>
      <c r="Q205" s="368"/>
      <c r="R205" s="368"/>
      <c r="S205" s="368"/>
      <c r="T205" s="368"/>
      <c r="U205" s="368"/>
      <c r="V205" s="368"/>
      <c r="W205" s="368"/>
      <c r="X205" s="368"/>
      <c r="Y205" s="368"/>
      <c r="Z205" s="368"/>
      <c r="AA205" s="368"/>
      <c r="AB205" s="368"/>
      <c r="AC205" s="368">
        <v>4</v>
      </c>
      <c r="AD205" s="368"/>
      <c r="AE205" s="368"/>
      <c r="AF205" s="368"/>
      <c r="AG205" s="368"/>
      <c r="AH205" s="368"/>
      <c r="AI205" s="368"/>
      <c r="AJ205" s="368"/>
      <c r="AK205" s="368"/>
      <c r="AL205" s="368"/>
      <c r="AM205" s="368"/>
      <c r="AN205" s="368"/>
      <c r="AO205" s="368"/>
      <c r="AP205" s="368"/>
      <c r="AQ205" s="368"/>
      <c r="AR205" s="368"/>
    </row>
    <row r="206" spans="2:44" ht="41.25">
      <c r="B206" s="374" t="s">
        <v>124</v>
      </c>
      <c r="C206" s="287" t="s">
        <v>124</v>
      </c>
      <c r="D206" s="48" t="s">
        <v>124</v>
      </c>
      <c r="E206" s="48" t="s">
        <v>311</v>
      </c>
      <c r="F206" s="48"/>
      <c r="G206" s="356">
        <v>31</v>
      </c>
      <c r="H206" s="368">
        <f t="shared" si="122"/>
        <v>5</v>
      </c>
      <c r="I206" s="368">
        <f t="shared" si="123"/>
        <v>5</v>
      </c>
      <c r="J206" s="369">
        <f t="shared" si="124"/>
        <v>5</v>
      </c>
      <c r="K206" s="369">
        <f t="shared" si="125"/>
        <v>5</v>
      </c>
      <c r="L206" s="370">
        <f t="shared" si="126"/>
        <v>1</v>
      </c>
      <c r="M206" s="368"/>
      <c r="N206" s="368"/>
      <c r="O206" s="368"/>
      <c r="P206" s="368"/>
      <c r="Q206" s="368"/>
      <c r="R206" s="368"/>
      <c r="S206" s="368"/>
      <c r="T206" s="368"/>
      <c r="U206" s="368">
        <v>5</v>
      </c>
      <c r="V206" s="368"/>
      <c r="W206" s="368"/>
      <c r="X206" s="368"/>
      <c r="Y206" s="368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  <c r="AK206" s="368"/>
      <c r="AL206" s="368"/>
      <c r="AM206" s="368"/>
      <c r="AN206" s="368"/>
      <c r="AO206" s="368"/>
      <c r="AP206" s="368"/>
      <c r="AQ206" s="368"/>
      <c r="AR206" s="368"/>
    </row>
    <row r="207" spans="2:44" ht="15.75">
      <c r="B207" s="374" t="s">
        <v>202</v>
      </c>
      <c r="C207" s="287" t="s">
        <v>202</v>
      </c>
      <c r="D207" s="48" t="s">
        <v>202</v>
      </c>
      <c r="E207" s="48" t="s">
        <v>311</v>
      </c>
      <c r="F207" s="48"/>
      <c r="G207" s="356">
        <v>111</v>
      </c>
      <c r="H207" s="368">
        <f t="shared" si="122"/>
        <v>6</v>
      </c>
      <c r="I207" s="368">
        <f t="shared" si="123"/>
        <v>6</v>
      </c>
      <c r="J207" s="369">
        <f t="shared" si="124"/>
        <v>6</v>
      </c>
      <c r="K207" s="369">
        <f t="shared" si="125"/>
        <v>6</v>
      </c>
      <c r="L207" s="370">
        <f t="shared" si="126"/>
        <v>1</v>
      </c>
      <c r="M207" s="368"/>
      <c r="N207" s="368"/>
      <c r="O207" s="368"/>
      <c r="P207" s="368"/>
      <c r="Q207" s="368"/>
      <c r="R207" s="368"/>
      <c r="S207" s="368"/>
      <c r="T207" s="368"/>
      <c r="U207" s="368"/>
      <c r="V207" s="368"/>
      <c r="W207" s="368"/>
      <c r="X207" s="368"/>
      <c r="Y207" s="368"/>
      <c r="Z207" s="368"/>
      <c r="AA207" s="368">
        <v>6</v>
      </c>
      <c r="AB207" s="368"/>
      <c r="AC207" s="368"/>
      <c r="AD207" s="368"/>
      <c r="AE207" s="368"/>
      <c r="AF207" s="368"/>
      <c r="AG207" s="368"/>
      <c r="AH207" s="368"/>
      <c r="AI207" s="368"/>
      <c r="AJ207" s="368"/>
      <c r="AK207" s="368"/>
      <c r="AL207" s="368"/>
      <c r="AM207" s="368"/>
      <c r="AN207" s="368"/>
      <c r="AO207" s="368"/>
      <c r="AP207" s="368"/>
      <c r="AQ207" s="368"/>
      <c r="AR207" s="368"/>
    </row>
    <row r="208" spans="2:44" ht="16.149999999999999" thickBot="1">
      <c r="B208" s="116" t="s">
        <v>291</v>
      </c>
      <c r="C208" s="334" t="s">
        <v>291</v>
      </c>
      <c r="D208" s="130" t="s">
        <v>291</v>
      </c>
      <c r="E208" s="131" t="s">
        <v>311</v>
      </c>
      <c r="F208" s="131"/>
      <c r="G208" s="357"/>
      <c r="H208" s="368">
        <f t="shared" si="122"/>
        <v>2</v>
      </c>
      <c r="I208" s="368">
        <f t="shared" si="123"/>
        <v>2</v>
      </c>
      <c r="J208" s="369">
        <f t="shared" si="124"/>
        <v>2</v>
      </c>
      <c r="K208" s="369">
        <f t="shared" si="125"/>
        <v>2</v>
      </c>
      <c r="L208" s="370">
        <f t="shared" si="126"/>
        <v>1</v>
      </c>
      <c r="M208" s="368"/>
      <c r="N208" s="368"/>
      <c r="O208" s="368"/>
      <c r="P208" s="368"/>
      <c r="Q208" s="368"/>
      <c r="R208" s="368"/>
      <c r="S208" s="368"/>
      <c r="T208" s="368"/>
      <c r="U208" s="368"/>
      <c r="V208" s="368"/>
      <c r="W208" s="368"/>
      <c r="X208" s="368"/>
      <c r="Y208" s="368"/>
      <c r="Z208" s="368">
        <v>2</v>
      </c>
      <c r="AA208" s="368"/>
      <c r="AB208" s="368"/>
      <c r="AC208" s="368"/>
      <c r="AD208" s="368"/>
      <c r="AE208" s="368"/>
      <c r="AF208" s="368"/>
      <c r="AG208" s="368"/>
      <c r="AH208" s="368"/>
      <c r="AI208" s="368"/>
      <c r="AJ208" s="368"/>
      <c r="AK208" s="368"/>
      <c r="AL208" s="368"/>
      <c r="AM208" s="368"/>
      <c r="AN208" s="368"/>
      <c r="AO208" s="368"/>
      <c r="AP208" s="368"/>
      <c r="AQ208" s="368"/>
      <c r="AR208" s="368"/>
    </row>
    <row r="209" spans="1:44" ht="16.149999999999999" hidden="1" thickBot="1">
      <c r="B209" s="143" t="s">
        <v>102</v>
      </c>
      <c r="C209" s="180" t="s">
        <v>130</v>
      </c>
      <c r="D209" s="180" t="s">
        <v>130</v>
      </c>
      <c r="E209" s="30" t="s">
        <v>316</v>
      </c>
      <c r="F209" s="123" t="s">
        <v>338</v>
      </c>
      <c r="G209" s="298">
        <v>38</v>
      </c>
      <c r="H209" s="298"/>
      <c r="I209" s="298"/>
      <c r="J209" s="299"/>
      <c r="K209" s="313"/>
      <c r="L209" s="314"/>
      <c r="M209" s="17"/>
      <c r="N209" s="277"/>
      <c r="O209" s="277"/>
      <c r="P209" s="277"/>
      <c r="Q209" s="277"/>
      <c r="R209" s="277"/>
      <c r="S209" s="277"/>
      <c r="T209" s="280">
        <v>5</v>
      </c>
      <c r="U209" s="277"/>
      <c r="V209" s="277"/>
      <c r="W209" s="277"/>
      <c r="X209" s="277"/>
      <c r="Y209" s="277"/>
      <c r="Z209" s="282"/>
      <c r="AA209" s="277"/>
      <c r="AB209" s="277"/>
      <c r="AC209" s="277"/>
      <c r="AD209" s="277"/>
      <c r="AE209" s="277"/>
      <c r="AF209" s="277"/>
      <c r="AG209" s="277"/>
      <c r="AH209" s="277"/>
      <c r="AI209" s="277"/>
      <c r="AJ209" s="277"/>
      <c r="AK209" s="277"/>
      <c r="AL209" s="277"/>
      <c r="AM209" s="277"/>
      <c r="AN209" s="277"/>
      <c r="AO209" s="277"/>
      <c r="AP209" s="277"/>
      <c r="AQ209" s="277"/>
      <c r="AR209" s="279"/>
    </row>
    <row r="210" spans="1:44" ht="54.75">
      <c r="B210" s="374" t="s">
        <v>192</v>
      </c>
      <c r="C210" s="327" t="s">
        <v>192</v>
      </c>
      <c r="D210" s="154" t="s">
        <v>192</v>
      </c>
      <c r="E210" s="154" t="s">
        <v>311</v>
      </c>
      <c r="F210" s="154"/>
      <c r="G210" s="362">
        <v>100</v>
      </c>
      <c r="H210" s="368">
        <f t="shared" ref="H210:H211" si="127">MIN(M210:AR210)</f>
        <v>6.5</v>
      </c>
      <c r="I210" s="368">
        <f t="shared" ref="I210:I211" si="128">MIN(M210:AR210)</f>
        <v>6.5</v>
      </c>
      <c r="J210" s="369">
        <f t="shared" ref="J210:J211" si="129">AVERAGE(M210:AR210)</f>
        <v>6.5</v>
      </c>
      <c r="K210" s="369">
        <f t="shared" ref="K210:K211" si="130">MEDIAN(M210:AR210)</f>
        <v>6.5</v>
      </c>
      <c r="L210" s="370">
        <f t="shared" ref="L210:L211" si="131">COUNT(M210:AR210)</f>
        <v>1</v>
      </c>
      <c r="M210" s="368"/>
      <c r="N210" s="368"/>
      <c r="O210" s="368"/>
      <c r="P210" s="368"/>
      <c r="Q210" s="368"/>
      <c r="R210" s="368"/>
      <c r="S210" s="368"/>
      <c r="T210" s="368"/>
      <c r="U210" s="368"/>
      <c r="V210" s="368"/>
      <c r="W210" s="368"/>
      <c r="X210" s="368"/>
      <c r="Y210" s="368"/>
      <c r="Z210" s="368"/>
      <c r="AA210" s="368"/>
      <c r="AB210" s="368"/>
      <c r="AC210" s="368"/>
      <c r="AD210" s="368"/>
      <c r="AE210" s="368"/>
      <c r="AF210" s="368"/>
      <c r="AG210" s="368"/>
      <c r="AH210" s="368"/>
      <c r="AI210" s="368"/>
      <c r="AJ210" s="368"/>
      <c r="AK210" s="368"/>
      <c r="AL210" s="368"/>
      <c r="AM210" s="368"/>
      <c r="AN210" s="368"/>
      <c r="AO210" s="368"/>
      <c r="AP210" s="372">
        <v>6.5</v>
      </c>
      <c r="AQ210" s="368"/>
      <c r="AR210" s="368"/>
    </row>
    <row r="211" spans="1:44" ht="16.149999999999999" thickBot="1">
      <c r="B211" s="373" t="s">
        <v>259</v>
      </c>
      <c r="C211" s="255" t="s">
        <v>259</v>
      </c>
      <c r="D211" s="52" t="s">
        <v>259</v>
      </c>
      <c r="E211" s="48" t="s">
        <v>311</v>
      </c>
      <c r="F211" s="48"/>
      <c r="G211" s="361"/>
      <c r="H211" s="368">
        <f t="shared" si="127"/>
        <v>4</v>
      </c>
      <c r="I211" s="368">
        <f t="shared" si="128"/>
        <v>4</v>
      </c>
      <c r="J211" s="369">
        <f t="shared" si="129"/>
        <v>4</v>
      </c>
      <c r="K211" s="369">
        <f t="shared" si="130"/>
        <v>4</v>
      </c>
      <c r="L211" s="370">
        <f t="shared" si="131"/>
        <v>1</v>
      </c>
      <c r="M211" s="368"/>
      <c r="N211" s="368"/>
      <c r="O211" s="368"/>
      <c r="P211" s="368"/>
      <c r="Q211" s="368">
        <v>4</v>
      </c>
      <c r="R211" s="368"/>
      <c r="S211" s="368"/>
      <c r="T211" s="368"/>
      <c r="U211" s="368"/>
      <c r="V211" s="368"/>
      <c r="W211" s="368"/>
      <c r="X211" s="368"/>
      <c r="Y211" s="368"/>
      <c r="Z211" s="368" t="s">
        <v>320</v>
      </c>
      <c r="AA211" s="368"/>
      <c r="AB211" s="368"/>
      <c r="AC211" s="368"/>
      <c r="AD211" s="368"/>
      <c r="AE211" s="368"/>
      <c r="AF211" s="368"/>
      <c r="AG211" s="368"/>
      <c r="AH211" s="368"/>
      <c r="AI211" s="368"/>
      <c r="AJ211" s="368"/>
      <c r="AK211" s="368"/>
      <c r="AL211" s="368"/>
      <c r="AM211" s="368"/>
      <c r="AN211" s="368"/>
      <c r="AO211" s="368"/>
      <c r="AP211" s="368"/>
      <c r="AQ211" s="368"/>
      <c r="AR211" s="368"/>
    </row>
    <row r="212" spans="1:44" ht="16.149999999999999" hidden="1" thickBot="1">
      <c r="B212" s="152" t="s">
        <v>292</v>
      </c>
      <c r="C212" s="153" t="s">
        <v>259</v>
      </c>
      <c r="D212" s="153" t="s">
        <v>259</v>
      </c>
      <c r="E212" s="30" t="s">
        <v>312</v>
      </c>
      <c r="F212" s="30"/>
      <c r="G212" s="117"/>
      <c r="H212" s="28"/>
      <c r="I212" s="28"/>
      <c r="J212" s="43"/>
      <c r="K212" s="43"/>
      <c r="L212" s="292"/>
      <c r="M212" s="17"/>
      <c r="N212" s="277"/>
      <c r="O212" s="277"/>
      <c r="P212" s="277"/>
      <c r="Q212" s="277"/>
      <c r="R212" s="277"/>
      <c r="S212" s="277"/>
      <c r="T212" s="277"/>
      <c r="U212" s="277"/>
      <c r="V212" s="277"/>
      <c r="W212" s="277"/>
      <c r="X212" s="277"/>
      <c r="Y212" s="277"/>
      <c r="Z212" s="283">
        <v>2.5</v>
      </c>
      <c r="AA212" s="277"/>
      <c r="AB212" s="277"/>
      <c r="AC212" s="277"/>
      <c r="AD212" s="277"/>
      <c r="AE212" s="277"/>
      <c r="AF212" s="277"/>
      <c r="AG212" s="277"/>
      <c r="AH212" s="277"/>
      <c r="AI212" s="277"/>
      <c r="AJ212" s="277"/>
      <c r="AK212" s="277"/>
      <c r="AL212" s="277"/>
      <c r="AM212" s="277"/>
      <c r="AN212" s="277"/>
      <c r="AO212" s="277"/>
      <c r="AP212" s="277"/>
      <c r="AQ212" s="277"/>
      <c r="AR212" s="279"/>
    </row>
    <row r="213" spans="1:44" ht="15.75">
      <c r="B213" s="373" t="s">
        <v>237</v>
      </c>
      <c r="C213" s="335" t="s">
        <v>237</v>
      </c>
      <c r="D213" s="187" t="s">
        <v>237</v>
      </c>
      <c r="E213" s="187" t="s">
        <v>311</v>
      </c>
      <c r="F213" s="187"/>
      <c r="G213" s="362">
        <v>168</v>
      </c>
      <c r="H213" s="368">
        <f t="shared" ref="H213:H216" si="132">MIN(M213:AR213)</f>
        <v>2</v>
      </c>
      <c r="I213" s="368">
        <f t="shared" ref="I213:I216" si="133">MIN(M213:AR213)</f>
        <v>2</v>
      </c>
      <c r="J213" s="369">
        <f t="shared" ref="J213:J216" si="134">AVERAGE(M213:AR213)</f>
        <v>2</v>
      </c>
      <c r="K213" s="369">
        <f t="shared" ref="K213:K216" si="135">MEDIAN(M213:AR213)</f>
        <v>2</v>
      </c>
      <c r="L213" s="370">
        <f t="shared" ref="L213:L216" si="136">COUNT(M213:AR213)</f>
        <v>1</v>
      </c>
      <c r="M213" s="368"/>
      <c r="N213" s="368"/>
      <c r="O213" s="368"/>
      <c r="P213" s="368"/>
      <c r="Q213" s="368"/>
      <c r="R213" s="368"/>
      <c r="S213" s="368"/>
      <c r="T213" s="368"/>
      <c r="U213" s="368"/>
      <c r="V213" s="368"/>
      <c r="W213" s="368"/>
      <c r="X213" s="368"/>
      <c r="Y213" s="368"/>
      <c r="Z213" s="368"/>
      <c r="AA213" s="368"/>
      <c r="AB213" s="368"/>
      <c r="AC213" s="368">
        <v>2</v>
      </c>
      <c r="AD213" s="368"/>
      <c r="AE213" s="368"/>
      <c r="AF213" s="368"/>
      <c r="AG213" s="368"/>
      <c r="AH213" s="368"/>
      <c r="AI213" s="368"/>
      <c r="AJ213" s="368"/>
      <c r="AK213" s="368"/>
      <c r="AL213" s="368"/>
      <c r="AM213" s="368"/>
      <c r="AN213" s="368"/>
      <c r="AO213" s="368"/>
      <c r="AP213" s="368"/>
      <c r="AQ213" s="368"/>
      <c r="AR213" s="368"/>
    </row>
    <row r="214" spans="1:44" ht="16.149999999999999" thickBot="1">
      <c r="B214" s="374" t="s">
        <v>164</v>
      </c>
      <c r="C214" s="336" t="s">
        <v>164</v>
      </c>
      <c r="D214" s="188" t="s">
        <v>164</v>
      </c>
      <c r="E214" s="188" t="s">
        <v>311</v>
      </c>
      <c r="F214" s="188"/>
      <c r="G214" s="363">
        <v>72</v>
      </c>
      <c r="H214" s="368">
        <f t="shared" si="132"/>
        <v>7</v>
      </c>
      <c r="I214" s="368">
        <f t="shared" si="133"/>
        <v>7</v>
      </c>
      <c r="J214" s="369">
        <f t="shared" si="134"/>
        <v>7</v>
      </c>
      <c r="K214" s="369">
        <f t="shared" si="135"/>
        <v>7</v>
      </c>
      <c r="L214" s="370">
        <f t="shared" si="136"/>
        <v>1</v>
      </c>
      <c r="M214" s="368"/>
      <c r="N214" s="368"/>
      <c r="O214" s="368"/>
      <c r="P214" s="368"/>
      <c r="Q214" s="368"/>
      <c r="R214" s="368"/>
      <c r="S214" s="368"/>
      <c r="T214" s="368"/>
      <c r="U214" s="368"/>
      <c r="V214" s="368"/>
      <c r="W214" s="368"/>
      <c r="X214" s="368"/>
      <c r="Y214" s="368"/>
      <c r="Z214" s="368"/>
      <c r="AA214" s="368"/>
      <c r="AB214" s="368"/>
      <c r="AC214" s="368"/>
      <c r="AD214" s="368"/>
      <c r="AE214" s="368"/>
      <c r="AF214" s="368"/>
      <c r="AG214" s="368"/>
      <c r="AH214" s="368">
        <v>7</v>
      </c>
      <c r="AI214" s="368"/>
      <c r="AJ214" s="368"/>
      <c r="AK214" s="368"/>
      <c r="AL214" s="368"/>
      <c r="AM214" s="368"/>
      <c r="AN214" s="368"/>
      <c r="AO214" s="368"/>
      <c r="AP214" s="368"/>
      <c r="AQ214" s="368"/>
      <c r="AR214" s="368"/>
    </row>
    <row r="215" spans="1:44" ht="15.75">
      <c r="B215" s="373" t="s">
        <v>232</v>
      </c>
      <c r="C215" s="337" t="s">
        <v>232</v>
      </c>
      <c r="D215" s="186" t="s">
        <v>232</v>
      </c>
      <c r="E215" s="186" t="s">
        <v>311</v>
      </c>
      <c r="F215" s="186"/>
      <c r="G215" s="356">
        <v>162</v>
      </c>
      <c r="H215" s="368">
        <f t="shared" si="132"/>
        <v>2</v>
      </c>
      <c r="I215" s="368">
        <f t="shared" si="133"/>
        <v>2</v>
      </c>
      <c r="J215" s="369">
        <f t="shared" si="134"/>
        <v>2</v>
      </c>
      <c r="K215" s="369">
        <f t="shared" si="135"/>
        <v>2</v>
      </c>
      <c r="L215" s="370">
        <f t="shared" si="136"/>
        <v>1</v>
      </c>
      <c r="M215" s="368"/>
      <c r="N215" s="368"/>
      <c r="O215" s="368"/>
      <c r="P215" s="368"/>
      <c r="Q215" s="368"/>
      <c r="R215" s="368"/>
      <c r="S215" s="368"/>
      <c r="T215" s="368"/>
      <c r="U215" s="368"/>
      <c r="V215" s="368"/>
      <c r="W215" s="368"/>
      <c r="X215" s="368"/>
      <c r="Y215" s="368"/>
      <c r="Z215" s="368"/>
      <c r="AA215" s="368"/>
      <c r="AB215" s="368"/>
      <c r="AC215" s="368">
        <v>2</v>
      </c>
      <c r="AD215" s="368"/>
      <c r="AE215" s="368"/>
      <c r="AF215" s="368"/>
      <c r="AG215" s="368"/>
      <c r="AH215" s="368"/>
      <c r="AI215" s="368"/>
      <c r="AJ215" s="368"/>
      <c r="AK215" s="368"/>
      <c r="AL215" s="368"/>
      <c r="AM215" s="368"/>
      <c r="AN215" s="368"/>
      <c r="AO215" s="368"/>
      <c r="AP215" s="368"/>
      <c r="AQ215" s="368"/>
      <c r="AR215" s="368"/>
    </row>
    <row r="216" spans="1:44" ht="16.149999999999999" thickBot="1">
      <c r="B216" s="116" t="s">
        <v>293</v>
      </c>
      <c r="C216" s="322" t="s">
        <v>293</v>
      </c>
      <c r="D216" s="47" t="s">
        <v>293</v>
      </c>
      <c r="E216" s="48" t="s">
        <v>318</v>
      </c>
      <c r="F216" s="48"/>
      <c r="G216" s="357"/>
      <c r="H216" s="368">
        <f t="shared" si="132"/>
        <v>2</v>
      </c>
      <c r="I216" s="368">
        <f t="shared" si="133"/>
        <v>2</v>
      </c>
      <c r="J216" s="369">
        <f t="shared" si="134"/>
        <v>2</v>
      </c>
      <c r="K216" s="369">
        <f t="shared" si="135"/>
        <v>2</v>
      </c>
      <c r="L216" s="370">
        <f t="shared" si="136"/>
        <v>1</v>
      </c>
      <c r="M216" s="368"/>
      <c r="N216" s="368"/>
      <c r="O216" s="368"/>
      <c r="P216" s="368"/>
      <c r="Q216" s="368"/>
      <c r="R216" s="368"/>
      <c r="S216" s="368"/>
      <c r="T216" s="368"/>
      <c r="U216" s="368"/>
      <c r="V216" s="368"/>
      <c r="W216" s="368"/>
      <c r="X216" s="368"/>
      <c r="Y216" s="368"/>
      <c r="Z216" s="368">
        <v>2</v>
      </c>
      <c r="AA216" s="368"/>
      <c r="AB216" s="368"/>
      <c r="AC216" s="368"/>
      <c r="AD216" s="368"/>
      <c r="AE216" s="368"/>
      <c r="AF216" s="368"/>
      <c r="AG216" s="368"/>
      <c r="AH216" s="368"/>
      <c r="AI216" s="368"/>
      <c r="AJ216" s="368"/>
      <c r="AK216" s="368"/>
      <c r="AL216" s="368"/>
      <c r="AM216" s="368"/>
      <c r="AN216" s="368"/>
      <c r="AO216" s="368"/>
      <c r="AP216" s="368"/>
      <c r="AQ216" s="368"/>
      <c r="AR216" s="368"/>
    </row>
    <row r="217" spans="1:44" ht="16.149999999999999" hidden="1" thickBot="1">
      <c r="A217" s="260"/>
      <c r="B217" s="269" t="s">
        <v>103</v>
      </c>
      <c r="C217" s="269" t="s">
        <v>103</v>
      </c>
      <c r="D217" s="269" t="s">
        <v>103</v>
      </c>
      <c r="E217" s="270" t="s">
        <v>312</v>
      </c>
      <c r="F217" s="270" t="s">
        <v>344</v>
      </c>
      <c r="G217" s="28">
        <v>25</v>
      </c>
      <c r="H217" s="28"/>
      <c r="I217" s="28"/>
      <c r="J217" s="43"/>
      <c r="K217" s="43"/>
      <c r="L217" s="292">
        <f>COUNT(M217:AR217)</f>
        <v>1</v>
      </c>
      <c r="M217" s="17">
        <v>5</v>
      </c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  <c r="X217" s="277"/>
      <c r="Y217" s="277"/>
      <c r="Z217" s="284"/>
      <c r="AA217" s="277"/>
      <c r="AB217" s="277"/>
      <c r="AC217" s="277"/>
      <c r="AD217" s="277"/>
      <c r="AE217" s="277"/>
      <c r="AF217" s="277"/>
      <c r="AG217" s="277"/>
      <c r="AH217" s="277"/>
      <c r="AI217" s="277"/>
      <c r="AJ217" s="277"/>
      <c r="AK217" s="277"/>
      <c r="AL217" s="277"/>
      <c r="AM217" s="277"/>
      <c r="AN217" s="277"/>
      <c r="AO217" s="277"/>
      <c r="AP217" s="277"/>
      <c r="AQ217" s="277"/>
      <c r="AR217" s="279"/>
    </row>
    <row r="218" spans="1:44" ht="16.149999999999999" hidden="1" thickBot="1">
      <c r="A218" s="260"/>
      <c r="B218" s="271" t="s">
        <v>103</v>
      </c>
      <c r="C218" s="271" t="s">
        <v>103</v>
      </c>
      <c r="D218" s="271" t="s">
        <v>103</v>
      </c>
      <c r="E218" s="270" t="s">
        <v>312</v>
      </c>
      <c r="F218" s="270" t="s">
        <v>344</v>
      </c>
      <c r="G218" s="28">
        <v>86</v>
      </c>
      <c r="H218" s="28"/>
      <c r="I218" s="28"/>
      <c r="J218" s="43"/>
      <c r="K218" s="43"/>
      <c r="L218" s="44"/>
      <c r="M218" s="38"/>
      <c r="N218" s="45">
        <v>6</v>
      </c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27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6"/>
    </row>
    <row r="219" spans="1:44" ht="16.149999999999999" thickBot="1">
      <c r="A219" s="260"/>
      <c r="B219" s="374" t="s">
        <v>103</v>
      </c>
      <c r="C219" s="338" t="s">
        <v>103</v>
      </c>
      <c r="D219" s="272" t="s">
        <v>212</v>
      </c>
      <c r="E219" s="272" t="s">
        <v>311</v>
      </c>
      <c r="F219" s="270" t="s">
        <v>344</v>
      </c>
      <c r="G219" s="360">
        <v>142</v>
      </c>
      <c r="H219" s="368">
        <f>MIN(M219:AR219)</f>
        <v>1</v>
      </c>
      <c r="I219" s="368">
        <f>MIN(M219:AR219)</f>
        <v>1</v>
      </c>
      <c r="J219" s="369">
        <f>AVERAGE(M219:AR219)</f>
        <v>4.166666666666667</v>
      </c>
      <c r="K219" s="369">
        <f>MEDIAN(M219:AR219)</f>
        <v>5</v>
      </c>
      <c r="L219" s="370">
        <f>COUNT(M219:AR219)</f>
        <v>6</v>
      </c>
      <c r="M219" s="368">
        <v>5</v>
      </c>
      <c r="N219" s="368">
        <v>6</v>
      </c>
      <c r="O219" s="368"/>
      <c r="P219" s="368"/>
      <c r="Q219" s="368">
        <v>5</v>
      </c>
      <c r="R219" s="368"/>
      <c r="S219" s="368"/>
      <c r="T219" s="368"/>
      <c r="U219" s="368"/>
      <c r="V219" s="368"/>
      <c r="W219" s="368"/>
      <c r="X219" s="368">
        <v>5</v>
      </c>
      <c r="Y219" s="368"/>
      <c r="Z219" s="368">
        <v>3</v>
      </c>
      <c r="AA219" s="368"/>
      <c r="AB219" s="368"/>
      <c r="AC219" s="368">
        <v>1</v>
      </c>
      <c r="AD219" s="368"/>
      <c r="AE219" s="368"/>
      <c r="AF219" s="368"/>
      <c r="AG219" s="368"/>
      <c r="AH219" s="368"/>
      <c r="AI219" s="368"/>
      <c r="AJ219" s="368"/>
      <c r="AK219" s="368"/>
      <c r="AL219" s="368"/>
      <c r="AM219" s="368"/>
      <c r="AN219" s="368"/>
      <c r="AO219" s="368"/>
      <c r="AP219" s="368"/>
      <c r="AQ219" s="368"/>
      <c r="AR219" s="368"/>
    </row>
    <row r="220" spans="1:44" ht="16.149999999999999" hidden="1" thickBot="1">
      <c r="A220" s="260"/>
      <c r="B220" s="269" t="s">
        <v>103</v>
      </c>
      <c r="C220" s="269" t="s">
        <v>103</v>
      </c>
      <c r="D220" s="269" t="s">
        <v>103</v>
      </c>
      <c r="E220" s="270" t="s">
        <v>312</v>
      </c>
      <c r="F220" s="270" t="s">
        <v>344</v>
      </c>
      <c r="G220" s="28"/>
      <c r="H220" s="28"/>
      <c r="I220" s="28"/>
      <c r="J220" s="43"/>
      <c r="K220" s="43"/>
      <c r="L220" s="292"/>
      <c r="M220" s="17"/>
      <c r="N220" s="277"/>
      <c r="O220" s="277"/>
      <c r="P220" s="277"/>
      <c r="Q220" s="277">
        <v>5</v>
      </c>
      <c r="R220" s="277"/>
      <c r="S220" s="277"/>
      <c r="T220" s="277"/>
      <c r="U220" s="277"/>
      <c r="V220" s="277"/>
      <c r="W220" s="277"/>
      <c r="X220" s="277"/>
      <c r="Y220" s="277"/>
      <c r="Z220" s="284"/>
      <c r="AA220" s="277"/>
      <c r="AB220" s="277"/>
      <c r="AC220" s="277"/>
      <c r="AD220" s="277"/>
      <c r="AE220" s="277"/>
      <c r="AF220" s="277"/>
      <c r="AG220" s="277"/>
      <c r="AH220" s="277"/>
      <c r="AI220" s="277"/>
      <c r="AJ220" s="277"/>
      <c r="AK220" s="277"/>
      <c r="AL220" s="277"/>
      <c r="AM220" s="277"/>
      <c r="AN220" s="277"/>
      <c r="AO220" s="277"/>
      <c r="AP220" s="277"/>
      <c r="AQ220" s="277"/>
      <c r="AR220" s="279"/>
    </row>
    <row r="221" spans="1:44" ht="41.65" hidden="1" thickBot="1">
      <c r="A221" s="260"/>
      <c r="B221" s="263" t="s">
        <v>189</v>
      </c>
      <c r="C221" s="263" t="s">
        <v>103</v>
      </c>
      <c r="D221" s="263" t="s">
        <v>103</v>
      </c>
      <c r="E221" s="270" t="s">
        <v>312</v>
      </c>
      <c r="F221" s="270" t="s">
        <v>344</v>
      </c>
      <c r="G221" s="28">
        <v>97</v>
      </c>
      <c r="H221" s="28"/>
      <c r="I221" s="28"/>
      <c r="J221" s="43"/>
      <c r="K221" s="43"/>
      <c r="L221" s="44"/>
      <c r="M221" s="2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>
        <v>5</v>
      </c>
      <c r="Y221" s="45"/>
      <c r="Z221" s="5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6"/>
    </row>
    <row r="222" spans="1:44" ht="16.149999999999999" hidden="1" thickBot="1">
      <c r="A222" s="260"/>
      <c r="B222" s="273" t="s">
        <v>294</v>
      </c>
      <c r="C222" s="271" t="s">
        <v>103</v>
      </c>
      <c r="D222" s="271" t="s">
        <v>103</v>
      </c>
      <c r="E222" s="270" t="s">
        <v>312</v>
      </c>
      <c r="F222" s="270"/>
      <c r="G222" s="28"/>
      <c r="H222" s="28"/>
      <c r="I222" s="28"/>
      <c r="J222" s="43"/>
      <c r="K222" s="43"/>
      <c r="L222" s="44"/>
      <c r="M222" s="38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276">
        <v>3</v>
      </c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6"/>
    </row>
    <row r="223" spans="1:44" ht="15.75">
      <c r="B223" s="373" t="s">
        <v>238</v>
      </c>
      <c r="C223" s="321" t="s">
        <v>238</v>
      </c>
      <c r="D223" s="51" t="s">
        <v>238</v>
      </c>
      <c r="E223" s="51" t="s">
        <v>311</v>
      </c>
      <c r="F223" s="51"/>
      <c r="G223" s="359">
        <v>169</v>
      </c>
      <c r="H223" s="368">
        <f t="shared" ref="H223:H224" si="137">MIN(M223:AR223)</f>
        <v>3</v>
      </c>
      <c r="I223" s="368">
        <f t="shared" ref="I223:I224" si="138">MIN(M223:AR223)</f>
        <v>3</v>
      </c>
      <c r="J223" s="369">
        <f t="shared" ref="J223:J224" si="139">AVERAGE(M223:AR223)</f>
        <v>3</v>
      </c>
      <c r="K223" s="369">
        <f t="shared" ref="K223:K224" si="140">MEDIAN(M223:AR223)</f>
        <v>3</v>
      </c>
      <c r="L223" s="370">
        <f t="shared" ref="L223:L224" si="141">COUNT(M223:AR223)</f>
        <v>1</v>
      </c>
      <c r="M223" s="368"/>
      <c r="N223" s="368"/>
      <c r="O223" s="368"/>
      <c r="P223" s="368"/>
      <c r="Q223" s="368"/>
      <c r="R223" s="368"/>
      <c r="S223" s="368"/>
      <c r="T223" s="368"/>
      <c r="U223" s="368"/>
      <c r="V223" s="368"/>
      <c r="W223" s="368"/>
      <c r="X223" s="368"/>
      <c r="Y223" s="368"/>
      <c r="Z223" s="368"/>
      <c r="AA223" s="368"/>
      <c r="AB223" s="368"/>
      <c r="AC223" s="368">
        <v>3</v>
      </c>
      <c r="AD223" s="368"/>
      <c r="AE223" s="368"/>
      <c r="AF223" s="368"/>
      <c r="AG223" s="368"/>
      <c r="AH223" s="368"/>
      <c r="AI223" s="368"/>
      <c r="AJ223" s="368"/>
      <c r="AK223" s="368"/>
      <c r="AL223" s="368"/>
      <c r="AM223" s="368"/>
      <c r="AN223" s="368"/>
      <c r="AO223" s="368"/>
      <c r="AP223" s="368"/>
      <c r="AQ223" s="368"/>
      <c r="AR223" s="368"/>
    </row>
    <row r="224" spans="1:44" ht="16.149999999999999" thickBot="1">
      <c r="B224" s="373" t="s">
        <v>209</v>
      </c>
      <c r="C224" s="255" t="s">
        <v>209</v>
      </c>
      <c r="D224" s="52" t="s">
        <v>209</v>
      </c>
      <c r="E224" s="48" t="s">
        <v>311</v>
      </c>
      <c r="F224" s="48"/>
      <c r="G224" s="361">
        <v>118</v>
      </c>
      <c r="H224" s="368">
        <f t="shared" si="137"/>
        <v>4</v>
      </c>
      <c r="I224" s="368">
        <f t="shared" si="138"/>
        <v>4</v>
      </c>
      <c r="J224" s="369">
        <f t="shared" si="139"/>
        <v>4</v>
      </c>
      <c r="K224" s="369">
        <f t="shared" si="140"/>
        <v>4</v>
      </c>
      <c r="L224" s="370">
        <f t="shared" si="141"/>
        <v>1</v>
      </c>
      <c r="M224" s="368"/>
      <c r="N224" s="368"/>
      <c r="O224" s="368"/>
      <c r="P224" s="368"/>
      <c r="Q224" s="368"/>
      <c r="R224" s="368"/>
      <c r="S224" s="368"/>
      <c r="T224" s="368"/>
      <c r="U224" s="368"/>
      <c r="V224" s="368"/>
      <c r="W224" s="368">
        <v>4</v>
      </c>
      <c r="X224" s="368"/>
      <c r="Y224" s="368"/>
      <c r="Z224" s="368"/>
      <c r="AA224" s="368"/>
      <c r="AB224" s="368"/>
      <c r="AC224" s="368"/>
      <c r="AD224" s="368"/>
      <c r="AE224" s="368"/>
      <c r="AF224" s="368"/>
      <c r="AG224" s="368"/>
      <c r="AH224" s="368"/>
      <c r="AI224" s="368"/>
      <c r="AJ224" s="368"/>
      <c r="AK224" s="368"/>
      <c r="AL224" s="368"/>
      <c r="AM224" s="368"/>
      <c r="AN224" s="368"/>
      <c r="AO224" s="368"/>
      <c r="AP224" s="368"/>
      <c r="AQ224" s="368"/>
      <c r="AR224" s="368"/>
    </row>
    <row r="225" spans="2:44" ht="16.149999999999999" hidden="1" thickBot="1">
      <c r="B225" s="153" t="s">
        <v>209</v>
      </c>
      <c r="C225" s="153" t="s">
        <v>209</v>
      </c>
      <c r="D225" s="153" t="s">
        <v>209</v>
      </c>
      <c r="E225" s="30" t="s">
        <v>312</v>
      </c>
      <c r="F225" s="30"/>
      <c r="G225" s="28">
        <v>139</v>
      </c>
      <c r="H225" s="28"/>
      <c r="I225" s="28"/>
      <c r="J225" s="43"/>
      <c r="K225" s="43"/>
      <c r="L225" s="292"/>
      <c r="M225" s="1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>
        <v>4</v>
      </c>
      <c r="X225" s="277"/>
      <c r="Y225" s="277"/>
      <c r="Z225" s="282"/>
      <c r="AA225" s="277"/>
      <c r="AB225" s="277"/>
      <c r="AC225" s="277"/>
      <c r="AD225" s="277"/>
      <c r="AE225" s="277"/>
      <c r="AF225" s="277"/>
      <c r="AG225" s="277"/>
      <c r="AH225" s="277"/>
      <c r="AI225" s="277"/>
      <c r="AJ225" s="277"/>
      <c r="AK225" s="277"/>
      <c r="AL225" s="277"/>
      <c r="AM225" s="277"/>
      <c r="AN225" s="277"/>
      <c r="AO225" s="277"/>
      <c r="AP225" s="277"/>
      <c r="AQ225" s="277"/>
      <c r="AR225" s="279"/>
    </row>
    <row r="226" spans="2:44" ht="16.149999999999999" thickBot="1">
      <c r="B226" s="374" t="s">
        <v>94</v>
      </c>
      <c r="C226" s="287" t="s">
        <v>94</v>
      </c>
      <c r="D226" s="48" t="s">
        <v>94</v>
      </c>
      <c r="E226" s="48" t="s">
        <v>311</v>
      </c>
      <c r="F226" s="48"/>
      <c r="G226" s="360">
        <v>26</v>
      </c>
      <c r="H226" s="368">
        <f>MIN(M226:AR226)</f>
        <v>6</v>
      </c>
      <c r="I226" s="368">
        <f>MIN(M226:AR226)</f>
        <v>6</v>
      </c>
      <c r="J226" s="369">
        <f>AVERAGE(M226:AR226)</f>
        <v>6</v>
      </c>
      <c r="K226" s="369">
        <f>MEDIAN(M226:AR226)</f>
        <v>6</v>
      </c>
      <c r="L226" s="370">
        <f t="shared" ref="L226" si="142">COUNT(M226:AR226)</f>
        <v>1</v>
      </c>
      <c r="M226" s="368">
        <v>6</v>
      </c>
      <c r="N226" s="368"/>
      <c r="O226" s="368"/>
      <c r="P226" s="368"/>
      <c r="Q226" s="368"/>
      <c r="R226" s="368"/>
      <c r="S226" s="368"/>
      <c r="T226" s="368"/>
      <c r="U226" s="368"/>
      <c r="V226" s="368"/>
      <c r="W226" s="368"/>
      <c r="X226" s="368"/>
      <c r="Y226" s="368"/>
      <c r="Z226" s="368"/>
      <c r="AA226" s="368"/>
      <c r="AB226" s="368"/>
      <c r="AC226" s="368"/>
      <c r="AD226" s="368"/>
      <c r="AE226" s="368"/>
      <c r="AF226" s="368"/>
      <c r="AG226" s="368"/>
      <c r="AH226" s="368"/>
      <c r="AI226" s="368"/>
      <c r="AJ226" s="368"/>
      <c r="AK226" s="368"/>
      <c r="AL226" s="368"/>
      <c r="AM226" s="368"/>
      <c r="AN226" s="368"/>
      <c r="AO226" s="368"/>
      <c r="AP226" s="368"/>
      <c r="AQ226" s="368"/>
      <c r="AR226" s="368"/>
    </row>
    <row r="227" spans="2:44">
      <c r="B227" s="2"/>
      <c r="C227" s="2"/>
      <c r="D227" s="2"/>
      <c r="E227" s="2"/>
      <c r="F227" s="2"/>
      <c r="G227" s="2"/>
    </row>
    <row r="228" spans="2:44">
      <c r="B228" s="2"/>
      <c r="C228" s="2"/>
      <c r="D228" s="2"/>
      <c r="E228" s="2"/>
      <c r="F228" s="2"/>
      <c r="G228" s="2"/>
    </row>
    <row r="229" spans="2:44">
      <c r="B229" s="2"/>
      <c r="C229" s="2"/>
      <c r="D229" s="2"/>
      <c r="E229" s="2"/>
      <c r="F229" s="2"/>
      <c r="G229" s="2"/>
    </row>
    <row r="230" spans="2:44">
      <c r="B230" s="2"/>
      <c r="C230" s="2"/>
      <c r="D230" s="2"/>
      <c r="E230" s="2"/>
      <c r="F230" s="2"/>
      <c r="G230" s="2"/>
    </row>
    <row r="231" spans="2:44">
      <c r="B231" s="2"/>
      <c r="C231" s="2"/>
      <c r="D231" s="2"/>
      <c r="E231" s="2"/>
      <c r="F231" s="2"/>
      <c r="G231" s="2"/>
    </row>
    <row r="232" spans="2:44">
      <c r="B232" s="2"/>
      <c r="C232" s="2"/>
      <c r="D232" s="2"/>
      <c r="E232" s="2"/>
      <c r="F232" s="2"/>
      <c r="G232" s="2"/>
    </row>
    <row r="233" spans="2:44">
      <c r="B233" s="2"/>
      <c r="C233" s="2"/>
      <c r="D233" s="2"/>
      <c r="E233" s="2"/>
      <c r="F233" s="2"/>
      <c r="G233" s="2"/>
    </row>
    <row r="234" spans="2:44">
      <c r="B234" s="2"/>
      <c r="C234" s="2"/>
      <c r="D234" s="2"/>
      <c r="E234" s="2"/>
      <c r="F234" s="2"/>
      <c r="G234" s="2"/>
    </row>
    <row r="235" spans="2:44">
      <c r="B235" s="2"/>
      <c r="C235" s="2"/>
      <c r="D235" s="2"/>
      <c r="E235" s="2"/>
      <c r="F235" s="2"/>
      <c r="G235" s="2"/>
    </row>
    <row r="236" spans="2:44">
      <c r="B236" s="2"/>
      <c r="C236" s="2"/>
      <c r="D236" s="2"/>
      <c r="E236" s="2"/>
      <c r="F236" s="2"/>
      <c r="G236" s="2"/>
    </row>
    <row r="237" spans="2:44">
      <c r="B237" s="2"/>
      <c r="C237" s="2"/>
      <c r="D237" s="2"/>
      <c r="E237" s="2"/>
      <c r="F237" s="2"/>
      <c r="G237" s="2"/>
    </row>
    <row r="238" spans="2:44">
      <c r="B238" s="2"/>
      <c r="C238" s="2"/>
      <c r="D238" s="2"/>
      <c r="E238" s="2"/>
      <c r="F238" s="2"/>
      <c r="G238" s="2"/>
    </row>
    <row r="239" spans="2:44">
      <c r="B239" s="2"/>
      <c r="C239" s="2"/>
      <c r="D239" s="2"/>
      <c r="E239" s="2"/>
      <c r="F239" s="2"/>
      <c r="G239" s="2"/>
    </row>
    <row r="240" spans="2:44">
      <c r="B240" s="2"/>
      <c r="C240" s="2"/>
      <c r="D240" s="2"/>
      <c r="E240" s="2"/>
      <c r="F240" s="2"/>
      <c r="G240" s="2"/>
    </row>
    <row r="241" spans="2:7">
      <c r="B241" s="2"/>
      <c r="C241" s="2"/>
      <c r="D241" s="2"/>
      <c r="E241" s="2"/>
      <c r="F241" s="2"/>
      <c r="G241" s="2"/>
    </row>
    <row r="242" spans="2:7">
      <c r="B242" s="2"/>
      <c r="C242" s="2"/>
      <c r="D242" s="2"/>
      <c r="E242" s="2"/>
      <c r="F242" s="2"/>
      <c r="G242" s="2"/>
    </row>
    <row r="243" spans="2:7">
      <c r="B243" s="2"/>
      <c r="C243" s="2"/>
      <c r="D243" s="2"/>
      <c r="E243" s="2"/>
      <c r="F243" s="2"/>
      <c r="G243" s="2"/>
    </row>
    <row r="244" spans="2:7">
      <c r="B244" s="2"/>
      <c r="C244" s="2"/>
      <c r="D244" s="2"/>
      <c r="E244" s="2"/>
      <c r="F244" s="2"/>
      <c r="G244" s="2"/>
    </row>
    <row r="245" spans="2:7">
      <c r="B245" s="2"/>
      <c r="C245" s="2"/>
      <c r="D245" s="2"/>
      <c r="E245" s="2"/>
      <c r="F245" s="2"/>
      <c r="G245" s="2"/>
    </row>
    <row r="246" spans="2:7">
      <c r="B246" s="2"/>
      <c r="C246" s="2"/>
      <c r="D246" s="2"/>
      <c r="E246" s="2"/>
      <c r="F246" s="2"/>
      <c r="G246" s="2"/>
    </row>
    <row r="247" spans="2:7">
      <c r="B247" s="2"/>
      <c r="C247" s="2"/>
      <c r="D247" s="2"/>
      <c r="E247" s="2"/>
      <c r="F247" s="2"/>
      <c r="G247" s="2"/>
    </row>
    <row r="248" spans="2:7">
      <c r="B248" s="2"/>
      <c r="C248" s="2"/>
      <c r="D248" s="2"/>
      <c r="E248" s="2"/>
      <c r="F248" s="2"/>
      <c r="G248" s="2"/>
    </row>
    <row r="249" spans="2:7">
      <c r="B249" s="2"/>
      <c r="C249" s="2"/>
      <c r="D249" s="2"/>
      <c r="E249" s="2"/>
      <c r="F249" s="2"/>
      <c r="G249" s="2"/>
    </row>
    <row r="250" spans="2:7">
      <c r="B250" s="2"/>
      <c r="C250" s="2"/>
      <c r="D250" s="2"/>
      <c r="E250" s="2"/>
      <c r="F250" s="2"/>
      <c r="G250" s="2"/>
    </row>
    <row r="251" spans="2:7">
      <c r="B251" s="2"/>
      <c r="C251" s="2"/>
      <c r="D251" s="2"/>
      <c r="E251" s="2"/>
      <c r="F251" s="2"/>
      <c r="G251" s="2"/>
    </row>
    <row r="252" spans="2:7">
      <c r="B252" s="2"/>
      <c r="C252" s="2"/>
      <c r="D252" s="2"/>
      <c r="E252" s="2"/>
      <c r="F252" s="2"/>
      <c r="G252" s="2"/>
    </row>
    <row r="253" spans="2:7">
      <c r="B253" s="2"/>
      <c r="C253" s="2"/>
      <c r="D253" s="2"/>
      <c r="E253" s="2"/>
      <c r="F253" s="2"/>
      <c r="G253" s="2"/>
    </row>
    <row r="254" spans="2:7">
      <c r="B254" s="2"/>
      <c r="C254" s="2"/>
      <c r="D254" s="2"/>
      <c r="E254" s="2"/>
      <c r="F254" s="2"/>
      <c r="G254" s="2"/>
    </row>
    <row r="255" spans="2:7">
      <c r="B255" s="2"/>
      <c r="C255" s="2"/>
      <c r="D255" s="2"/>
      <c r="E255" s="2"/>
      <c r="F255" s="2"/>
      <c r="G255" s="2"/>
    </row>
    <row r="256" spans="2:7">
      <c r="B256" s="2"/>
      <c r="C256" s="2"/>
      <c r="D256" s="2"/>
      <c r="E256" s="2"/>
      <c r="F256" s="2"/>
      <c r="G256" s="2"/>
    </row>
    <row r="257" spans="2:7">
      <c r="B257" s="2"/>
      <c r="C257" s="2"/>
      <c r="D257" s="2"/>
      <c r="E257" s="2"/>
      <c r="F257" s="2"/>
      <c r="G257" s="2"/>
    </row>
    <row r="258" spans="2:7">
      <c r="B258" s="2"/>
      <c r="C258" s="2"/>
      <c r="D258" s="2"/>
      <c r="E258" s="2"/>
      <c r="F258" s="2"/>
      <c r="G258" s="2"/>
    </row>
    <row r="259" spans="2:7">
      <c r="B259" s="2"/>
      <c r="C259" s="2"/>
      <c r="D259" s="2"/>
      <c r="E259" s="2"/>
      <c r="F259" s="2"/>
      <c r="G259" s="2"/>
    </row>
    <row r="260" spans="2:7">
      <c r="B260" s="2"/>
      <c r="C260" s="2"/>
      <c r="D260" s="2"/>
      <c r="E260" s="2"/>
      <c r="F260" s="2"/>
      <c r="G260" s="2"/>
    </row>
    <row r="261" spans="2:7">
      <c r="B261" s="2"/>
      <c r="C261" s="2"/>
      <c r="D261" s="2"/>
      <c r="E261" s="2"/>
      <c r="F261" s="2"/>
      <c r="G261" s="2"/>
    </row>
    <row r="262" spans="2:7">
      <c r="B262" s="2"/>
      <c r="C262" s="2"/>
      <c r="D262" s="2"/>
      <c r="E262" s="2"/>
      <c r="F262" s="2"/>
      <c r="G262" s="2"/>
    </row>
    <row r="263" spans="2:7">
      <c r="B263" s="2"/>
      <c r="C263" s="2"/>
      <c r="D263" s="2"/>
      <c r="E263" s="2"/>
      <c r="F263" s="2"/>
      <c r="G263" s="2"/>
    </row>
    <row r="264" spans="2:7">
      <c r="B264" s="2"/>
      <c r="C264" s="2"/>
      <c r="D264" s="2"/>
      <c r="E264" s="2"/>
      <c r="F264" s="2"/>
      <c r="G264" s="2"/>
    </row>
    <row r="265" spans="2:7">
      <c r="B265" s="2"/>
      <c r="C265" s="2"/>
      <c r="D265" s="2"/>
      <c r="E265" s="2"/>
      <c r="F265" s="2"/>
      <c r="G265" s="2"/>
    </row>
    <row r="266" spans="2:7">
      <c r="B266" s="2"/>
      <c r="C266" s="2"/>
      <c r="D266" s="2"/>
      <c r="E266" s="2"/>
      <c r="F266" s="2"/>
      <c r="G266" s="2"/>
    </row>
    <row r="267" spans="2:7">
      <c r="B267" s="2"/>
      <c r="C267" s="2"/>
      <c r="D267" s="2"/>
      <c r="E267" s="2"/>
      <c r="F267" s="2"/>
      <c r="G267" s="2"/>
    </row>
    <row r="268" spans="2:7">
      <c r="B268" s="2"/>
      <c r="C268" s="2"/>
      <c r="D268" s="2"/>
      <c r="E268" s="2"/>
      <c r="F268" s="2"/>
      <c r="G268" s="2"/>
    </row>
    <row r="269" spans="2:7">
      <c r="B269" s="2"/>
      <c r="C269" s="2"/>
      <c r="D269" s="2"/>
      <c r="E269" s="2"/>
      <c r="F269" s="2"/>
      <c r="G269" s="2"/>
    </row>
    <row r="270" spans="2:7">
      <c r="B270" s="2"/>
      <c r="C270" s="2"/>
      <c r="D270" s="2"/>
      <c r="E270" s="2"/>
      <c r="F270" s="2"/>
      <c r="G270" s="2"/>
    </row>
    <row r="271" spans="2:7">
      <c r="B271" s="2"/>
      <c r="C271" s="2"/>
      <c r="D271" s="2"/>
      <c r="E271" s="2"/>
      <c r="F271" s="2"/>
      <c r="G271" s="2"/>
    </row>
    <row r="272" spans="2:7">
      <c r="B272" s="2"/>
      <c r="C272" s="2"/>
      <c r="D272" s="2"/>
      <c r="E272" s="2"/>
      <c r="F272" s="2"/>
      <c r="G272" s="2"/>
    </row>
    <row r="273" spans="2:7">
      <c r="B273" s="2"/>
      <c r="C273" s="2"/>
      <c r="D273" s="2"/>
      <c r="E273" s="2"/>
      <c r="F273" s="2"/>
      <c r="G273" s="2"/>
    </row>
    <row r="274" spans="2:7">
      <c r="B274" s="2"/>
      <c r="C274" s="2"/>
      <c r="D274" s="2"/>
      <c r="E274" s="2"/>
      <c r="F274" s="2"/>
      <c r="G274" s="2"/>
    </row>
    <row r="275" spans="2:7">
      <c r="B275" s="2"/>
      <c r="C275" s="2"/>
      <c r="D275" s="2"/>
      <c r="E275" s="2"/>
      <c r="F275" s="2"/>
      <c r="G275" s="2"/>
    </row>
    <row r="276" spans="2:7">
      <c r="B276" s="2"/>
      <c r="C276" s="2"/>
      <c r="D276" s="2"/>
      <c r="E276" s="2"/>
      <c r="F276" s="2"/>
      <c r="G276" s="2"/>
    </row>
    <row r="277" spans="2:7">
      <c r="B277" s="2"/>
      <c r="C277" s="2"/>
      <c r="D277" s="2"/>
      <c r="E277" s="2"/>
      <c r="F277" s="2"/>
      <c r="G277" s="2"/>
    </row>
    <row r="278" spans="2:7">
      <c r="B278" s="2"/>
      <c r="C278" s="2"/>
      <c r="D278" s="2"/>
      <c r="E278" s="2"/>
      <c r="F278" s="2"/>
      <c r="G278" s="2"/>
    </row>
    <row r="279" spans="2:7">
      <c r="B279" s="2"/>
      <c r="C279" s="2"/>
      <c r="D279" s="2"/>
      <c r="E279" s="2"/>
      <c r="F279" s="2"/>
      <c r="G279" s="2"/>
    </row>
    <row r="280" spans="2:7">
      <c r="B280" s="2"/>
      <c r="C280" s="2"/>
      <c r="D280" s="2"/>
      <c r="E280" s="2"/>
      <c r="F280" s="2"/>
      <c r="G280" s="2"/>
    </row>
    <row r="281" spans="2:7">
      <c r="B281" s="2"/>
      <c r="C281" s="2"/>
      <c r="D281" s="2"/>
      <c r="E281" s="2"/>
      <c r="F281" s="2"/>
      <c r="G281" s="2"/>
    </row>
    <row r="282" spans="2:7">
      <c r="B282" s="2"/>
      <c r="C282" s="2"/>
      <c r="D282" s="2"/>
      <c r="E282" s="2"/>
      <c r="F282" s="2"/>
      <c r="G282" s="2"/>
    </row>
    <row r="283" spans="2:7">
      <c r="B283" s="2"/>
      <c r="C283" s="2"/>
      <c r="D283" s="2"/>
      <c r="E283" s="2"/>
      <c r="F283" s="2"/>
      <c r="G283" s="2"/>
    </row>
    <row r="284" spans="2:7">
      <c r="B284" s="2"/>
      <c r="C284" s="2"/>
      <c r="D284" s="2"/>
      <c r="E284" s="2"/>
      <c r="F284" s="2"/>
      <c r="G284" s="2"/>
    </row>
    <row r="285" spans="2:7">
      <c r="B285" s="2"/>
      <c r="C285" s="2"/>
      <c r="D285" s="2"/>
      <c r="E285" s="2"/>
      <c r="F285" s="2"/>
      <c r="G285" s="2"/>
    </row>
    <row r="286" spans="2:7">
      <c r="B286" s="2"/>
      <c r="C286" s="2"/>
      <c r="D286" s="2"/>
      <c r="E286" s="2"/>
      <c r="F286" s="2"/>
      <c r="G286" s="2"/>
    </row>
    <row r="287" spans="2:7">
      <c r="B287" s="2"/>
      <c r="C287" s="2"/>
      <c r="D287" s="2"/>
      <c r="E287" s="2"/>
      <c r="F287" s="2"/>
      <c r="G287" s="2"/>
    </row>
    <row r="288" spans="2:7">
      <c r="B288" s="2"/>
      <c r="C288" s="2"/>
      <c r="D288" s="2"/>
      <c r="E288" s="2"/>
      <c r="F288" s="2"/>
      <c r="G288" s="2"/>
    </row>
    <row r="289" spans="2:7">
      <c r="B289" s="2"/>
      <c r="C289" s="2"/>
      <c r="D289" s="2"/>
      <c r="E289" s="2"/>
      <c r="F289" s="2"/>
      <c r="G289" s="2"/>
    </row>
    <row r="290" spans="2:7">
      <c r="B290" s="2"/>
      <c r="C290" s="2"/>
      <c r="D290" s="2"/>
      <c r="E290" s="2"/>
      <c r="F290" s="2"/>
      <c r="G290" s="2"/>
    </row>
    <row r="291" spans="2:7">
      <c r="B291" s="2"/>
      <c r="C291" s="2"/>
      <c r="D291" s="2"/>
      <c r="E291" s="2"/>
      <c r="F291" s="2"/>
      <c r="G291" s="2"/>
    </row>
    <row r="292" spans="2:7">
      <c r="B292" s="2"/>
      <c r="C292" s="2"/>
      <c r="D292" s="2"/>
      <c r="E292" s="2"/>
      <c r="F292" s="2"/>
      <c r="G292" s="2"/>
    </row>
    <row r="293" spans="2:7">
      <c r="B293" s="2"/>
      <c r="C293" s="2"/>
      <c r="D293" s="2"/>
      <c r="E293" s="2"/>
      <c r="F293" s="2"/>
      <c r="G293" s="2"/>
    </row>
    <row r="294" spans="2:7">
      <c r="B294" s="2"/>
      <c r="C294" s="2"/>
      <c r="D294" s="2"/>
      <c r="E294" s="2"/>
      <c r="F294" s="2"/>
      <c r="G294" s="2"/>
    </row>
    <row r="295" spans="2:7">
      <c r="B295" s="2"/>
      <c r="C295" s="2"/>
      <c r="D295" s="2"/>
      <c r="E295" s="2"/>
      <c r="F295" s="2"/>
      <c r="G295" s="2"/>
    </row>
    <row r="296" spans="2:7">
      <c r="B296" s="2"/>
      <c r="C296" s="2"/>
      <c r="D296" s="2"/>
      <c r="E296" s="2"/>
      <c r="F296" s="2"/>
      <c r="G296" s="2"/>
    </row>
    <row r="297" spans="2:7">
      <c r="B297" s="2"/>
      <c r="C297" s="2"/>
      <c r="D297" s="2"/>
      <c r="E297" s="2"/>
      <c r="F297" s="2"/>
      <c r="G297" s="2"/>
    </row>
    <row r="298" spans="2:7">
      <c r="B298" s="2"/>
      <c r="C298" s="2"/>
      <c r="D298" s="2"/>
      <c r="E298" s="2"/>
      <c r="F298" s="2"/>
      <c r="G298" s="2"/>
    </row>
    <row r="299" spans="2:7">
      <c r="B299" s="2"/>
      <c r="C299" s="2"/>
      <c r="D299" s="2"/>
      <c r="E299" s="2"/>
      <c r="F299" s="2"/>
      <c r="G299" s="2"/>
    </row>
    <row r="300" spans="2:7">
      <c r="B300" s="2"/>
      <c r="C300" s="2"/>
      <c r="D300" s="2"/>
      <c r="E300" s="2"/>
      <c r="F300" s="2"/>
      <c r="G300" s="2"/>
    </row>
    <row r="301" spans="2:7">
      <c r="B301" s="2"/>
      <c r="C301" s="2"/>
      <c r="D301" s="2"/>
      <c r="E301" s="2"/>
      <c r="F301" s="2"/>
      <c r="G301" s="2"/>
    </row>
    <row r="302" spans="2:7">
      <c r="B302" s="2"/>
      <c r="C302" s="2"/>
      <c r="D302" s="2"/>
      <c r="E302" s="2"/>
      <c r="F302" s="2"/>
      <c r="G302" s="2"/>
    </row>
    <row r="303" spans="2:7">
      <c r="B303" s="2"/>
      <c r="C303" s="2"/>
      <c r="D303" s="2"/>
      <c r="E303" s="2"/>
      <c r="F303" s="2"/>
      <c r="G303" s="2"/>
    </row>
    <row r="304" spans="2:7">
      <c r="B304" s="2"/>
      <c r="C304" s="2"/>
      <c r="D304" s="2"/>
      <c r="E304" s="2"/>
      <c r="F304" s="2"/>
      <c r="G304" s="2"/>
    </row>
    <row r="305" spans="2:7">
      <c r="B305" s="2"/>
      <c r="C305" s="2"/>
      <c r="D305" s="2"/>
      <c r="E305" s="2"/>
      <c r="F305" s="2"/>
      <c r="G305" s="2"/>
    </row>
    <row r="306" spans="2:7">
      <c r="B306" s="2"/>
      <c r="C306" s="2"/>
      <c r="D306" s="2"/>
      <c r="E306" s="2"/>
      <c r="F306" s="2"/>
      <c r="G306" s="2"/>
    </row>
    <row r="307" spans="2:7">
      <c r="B307" s="2"/>
      <c r="C307" s="2"/>
      <c r="D307" s="2"/>
      <c r="E307" s="2"/>
      <c r="F307" s="2"/>
      <c r="G307" s="2"/>
    </row>
    <row r="308" spans="2:7">
      <c r="B308" s="2"/>
      <c r="C308" s="2"/>
      <c r="D308" s="2"/>
      <c r="E308" s="2"/>
      <c r="F308" s="2"/>
      <c r="G308" s="2"/>
    </row>
    <row r="309" spans="2:7">
      <c r="B309" s="2"/>
      <c r="C309" s="2"/>
      <c r="D309" s="2"/>
      <c r="E309" s="2"/>
      <c r="F309" s="2"/>
      <c r="G309" s="2"/>
    </row>
    <row r="310" spans="2:7">
      <c r="B310" s="2"/>
      <c r="C310" s="2"/>
      <c r="D310" s="2"/>
      <c r="E310" s="2"/>
      <c r="F310" s="2"/>
      <c r="G310" s="2"/>
    </row>
    <row r="311" spans="2:7">
      <c r="B311" s="2"/>
      <c r="C311" s="2"/>
      <c r="D311" s="2"/>
      <c r="E311" s="2"/>
      <c r="F311" s="2"/>
      <c r="G311" s="2"/>
    </row>
  </sheetData>
  <autoFilter ref="B5:AR226" xr:uid="{B8D208CB-8069-489B-902F-2BF3698A1FB3}">
    <filterColumn colId="3">
      <filters blank="1">
        <filter val="DA"/>
      </filters>
    </filterColumn>
    <sortState xmlns:xlrd2="http://schemas.microsoft.com/office/spreadsheetml/2017/richdata2" ref="B6:AR226">
      <sortCondition ref="B5:B226"/>
    </sortState>
  </autoFilter>
  <mergeCells count="1">
    <mergeCell ref="B1:AR1"/>
  </mergeCells>
  <conditionalFormatting sqref="M6:AR8 M9:V9 X9:AO9 AQ9:AR9 M10:AR226">
    <cfRule type="containsBlanks" dxfId="1" priority="4">
      <formula>LEN(TRIM(M6))=0</formula>
    </cfRule>
  </conditionalFormatting>
  <hyperlinks>
    <hyperlink ref="N5" r:id="rId1" xr:uid="{13E109C5-6773-43AE-A80B-B8851CD7975D}"/>
    <hyperlink ref="O5" r:id="rId2" xr:uid="{103253C5-96AF-4C94-A827-768F04A633B4}"/>
    <hyperlink ref="Q5" r:id="rId3" xr:uid="{9F1BB8BF-041E-442D-8D33-B65D0F86C342}"/>
    <hyperlink ref="R5" r:id="rId4" xr:uid="{C759BDD8-77B0-49CD-A7D4-D81EF7397345}"/>
    <hyperlink ref="T5" r:id="rId5" xr:uid="{1779C46D-7399-40FF-9661-B9580EA90F10}"/>
    <hyperlink ref="U5" r:id="rId6" xr:uid="{0E6CE762-6922-4847-8B04-93B962CBE372}"/>
    <hyperlink ref="W5" r:id="rId7" xr:uid="{51AA3D29-2790-4060-B521-32A2B0058010}"/>
    <hyperlink ref="X5" r:id="rId8" xr:uid="{5ABEC620-15F3-496F-9AB7-D0FA808250D6}"/>
    <hyperlink ref="Z5" r:id="rId9" xr:uid="{2348C2D7-53D2-42C1-855B-7AB1B3606C5E}"/>
    <hyperlink ref="AA5" r:id="rId10" xr:uid="{88C249FD-EE15-41C0-9081-F075EDA498E4}"/>
    <hyperlink ref="AC5" r:id="rId11" xr:uid="{AB8833FF-6B2B-468B-AF55-CAE786C02534}"/>
    <hyperlink ref="AD5" r:id="rId12" xr:uid="{410226CE-144D-485C-8F9A-A484596878A4}"/>
    <hyperlink ref="AG5" r:id="rId13" xr:uid="{208F0880-4EFB-486C-934E-E877591AE9AB}"/>
    <hyperlink ref="AH5" r:id="rId14" xr:uid="{B5A1DC20-36E7-4A86-A9FF-2D65A2D9494D}"/>
    <hyperlink ref="AJ5" r:id="rId15" xr:uid="{79FD2EF5-6A86-49D1-91C1-266519BE06EE}"/>
    <hyperlink ref="AP5" r:id="rId16" xr:uid="{F936AEFE-942C-4851-8B68-93579DB9A1FC}"/>
  </hyperlinks>
  <pageMargins left="0.70866141732283472" right="0.70866141732283472" top="0.74803149606299213" bottom="0.74803149606299213" header="0.31496062992125984" footer="0.31496062992125984"/>
  <pageSetup paperSize="8" scale="58" orientation="landscape" r:id="rId17"/>
  <headerFooter>
    <oddFooter>&amp;R&amp;F
&amp;A
&amp;D, &amp;T
&amp;P / &amp;N</oddFooter>
  </headerFooter>
  <legacy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0004-7AB4-4FA8-94CB-026B924E4702}">
  <dimension ref="A1:AR311"/>
  <sheetViews>
    <sheetView view="pageBreakPreview" zoomScale="80" zoomScaleNormal="90" zoomScaleSheetLayoutView="80" workbookViewId="0">
      <pane xSplit="2" ySplit="5" topLeftCell="C201" activePane="bottomRight" state="frozen"/>
      <selection pane="topRight" activeCell="B1" sqref="B1"/>
      <selection pane="bottomLeft" activeCell="A4" sqref="A4"/>
      <selection pane="bottomRight" activeCell="Q201" sqref="Q201"/>
    </sheetView>
  </sheetViews>
  <sheetFormatPr defaultColWidth="8.796875" defaultRowHeight="14.25"/>
  <cols>
    <col min="1" max="1" width="3.796875" customWidth="1"/>
    <col min="2" max="2" width="25.46484375" customWidth="1"/>
    <col min="3" max="6" width="25.46484375" hidden="1" customWidth="1"/>
    <col min="7" max="11" width="10.46484375" hidden="1" customWidth="1"/>
    <col min="12" max="12" width="9.796875" hidden="1" customWidth="1"/>
    <col min="13" max="44" width="6.46484375" customWidth="1"/>
  </cols>
  <sheetData>
    <row r="1" spans="2:44" s="4" customFormat="1" ht="26.65">
      <c r="B1" s="403" t="s">
        <v>342</v>
      </c>
      <c r="C1" s="403"/>
      <c r="D1" s="403"/>
      <c r="E1" s="403"/>
      <c r="F1" s="403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</row>
    <row r="2" spans="2:44" s="4" customFormat="1" ht="29.25">
      <c r="B2" s="189" t="s">
        <v>321</v>
      </c>
      <c r="C2" s="256"/>
      <c r="D2" s="256"/>
      <c r="E2" s="256"/>
      <c r="F2" s="256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</row>
    <row r="3" spans="2:44" s="4" customFormat="1" ht="39.75" customHeight="1">
      <c r="B3" s="223" t="s">
        <v>337</v>
      </c>
      <c r="C3" s="256"/>
      <c r="D3" s="256"/>
      <c r="E3" s="25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</row>
    <row r="4" spans="2:44" s="4" customFormat="1" ht="39.75" customHeight="1" thickBot="1">
      <c r="B4" s="354" t="s">
        <v>351</v>
      </c>
      <c r="C4" s="256"/>
      <c r="D4" s="256"/>
      <c r="E4" s="256"/>
      <c r="F4" s="256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</row>
    <row r="5" spans="2:44" s="1" customFormat="1" ht="96" customHeight="1">
      <c r="B5" s="339" t="s">
        <v>96</v>
      </c>
      <c r="C5" s="32"/>
      <c r="D5" s="32"/>
      <c r="E5" s="32" t="s">
        <v>310</v>
      </c>
      <c r="F5" s="32"/>
      <c r="G5" s="289" t="s">
        <v>309</v>
      </c>
      <c r="H5" s="290" t="s">
        <v>3</v>
      </c>
      <c r="I5" s="290" t="s">
        <v>4</v>
      </c>
      <c r="J5" s="291" t="s">
        <v>5</v>
      </c>
      <c r="K5" s="291" t="s">
        <v>6</v>
      </c>
      <c r="L5" s="355" t="s">
        <v>7</v>
      </c>
      <c r="M5" s="343" t="s">
        <v>8</v>
      </c>
      <c r="N5" s="344" t="s">
        <v>9</v>
      </c>
      <c r="O5" s="345" t="s">
        <v>10</v>
      </c>
      <c r="P5" s="346" t="s">
        <v>11</v>
      </c>
      <c r="Q5" s="347" t="s">
        <v>12</v>
      </c>
      <c r="R5" s="348" t="s">
        <v>13</v>
      </c>
      <c r="S5" s="68" t="s">
        <v>14</v>
      </c>
      <c r="T5" s="349" t="s">
        <v>15</v>
      </c>
      <c r="U5" s="349" t="s">
        <v>16</v>
      </c>
      <c r="V5" s="68" t="s">
        <v>17</v>
      </c>
      <c r="W5" s="349" t="s">
        <v>18</v>
      </c>
      <c r="X5" s="349" t="s">
        <v>19</v>
      </c>
      <c r="Y5" s="68" t="s">
        <v>20</v>
      </c>
      <c r="Z5" s="349" t="s">
        <v>21</v>
      </c>
      <c r="AA5" s="349" t="s">
        <v>22</v>
      </c>
      <c r="AB5" s="68" t="s">
        <v>23</v>
      </c>
      <c r="AC5" s="344" t="s">
        <v>24</v>
      </c>
      <c r="AD5" s="350" t="s">
        <v>25</v>
      </c>
      <c r="AE5" s="68" t="s">
        <v>26</v>
      </c>
      <c r="AF5" s="68" t="s">
        <v>27</v>
      </c>
      <c r="AG5" s="344" t="s">
        <v>28</v>
      </c>
      <c r="AH5" s="351" t="s">
        <v>29</v>
      </c>
      <c r="AI5" s="346" t="s">
        <v>30</v>
      </c>
      <c r="AJ5" s="352" t="s">
        <v>31</v>
      </c>
      <c r="AK5" s="68" t="s">
        <v>32</v>
      </c>
      <c r="AL5" s="68" t="s">
        <v>33</v>
      </c>
      <c r="AM5" s="70" t="s">
        <v>34</v>
      </c>
      <c r="AN5" s="68" t="s">
        <v>35</v>
      </c>
      <c r="AO5" s="68" t="s">
        <v>36</v>
      </c>
      <c r="AP5" s="351" t="s">
        <v>37</v>
      </c>
      <c r="AQ5" s="346" t="s">
        <v>38</v>
      </c>
      <c r="AR5" s="353" t="s">
        <v>39</v>
      </c>
    </row>
    <row r="6" spans="2:44" ht="15.75">
      <c r="B6" s="378" t="s">
        <v>213</v>
      </c>
      <c r="C6" s="378"/>
      <c r="D6" s="378" t="str">
        <f>B6</f>
        <v>Acupuncturist</v>
      </c>
      <c r="E6" s="378" t="s">
        <v>311</v>
      </c>
      <c r="F6" s="378"/>
      <c r="G6" s="71">
        <v>143</v>
      </c>
      <c r="H6" s="71">
        <f>MIN(M6:AR6)</f>
        <v>4</v>
      </c>
      <c r="I6" s="71">
        <f>MIN(R6:AR6)</f>
        <v>4</v>
      </c>
      <c r="J6" s="72">
        <f>AVERAGE(M6:AR6)</f>
        <v>4</v>
      </c>
      <c r="K6" s="72">
        <f>MEDIAN(M6:AR6)</f>
        <v>4</v>
      </c>
      <c r="L6" s="366">
        <f>COUNT(M6:AR6)</f>
        <v>1</v>
      </c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>
        <v>4</v>
      </c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</row>
    <row r="7" spans="2:44" ht="15.75">
      <c r="B7" s="379" t="s">
        <v>260</v>
      </c>
      <c r="C7" s="380"/>
      <c r="D7" s="380" t="str">
        <f>B7</f>
        <v>Addictology</v>
      </c>
      <c r="E7" s="380" t="s">
        <v>311</v>
      </c>
      <c r="F7" s="380"/>
      <c r="G7" s="71"/>
      <c r="H7" s="71">
        <f t="shared" ref="H7:H8" si="0">MIN(M7:AR7)</f>
        <v>0</v>
      </c>
      <c r="I7" s="71">
        <f t="shared" ref="I7:I8" si="1">MIN(R7:AR7)</f>
        <v>0</v>
      </c>
      <c r="J7" s="72" t="e">
        <f t="shared" ref="J7:J8" si="2">AVERAGE(M7:AR7)</f>
        <v>#DIV/0!</v>
      </c>
      <c r="K7" s="72" t="e">
        <f t="shared" ref="K7:K8" si="3">MEDIAN(M7:AR7)</f>
        <v>#NUM!</v>
      </c>
      <c r="L7" s="366">
        <f t="shared" ref="L7:L8" si="4">COUNT(M7:AR7)</f>
        <v>0</v>
      </c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 t="s">
        <v>346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</row>
    <row r="8" spans="2:44" ht="15.75">
      <c r="B8" s="379" t="s">
        <v>261</v>
      </c>
      <c r="C8" s="379" t="s">
        <v>261</v>
      </c>
      <c r="D8" s="380" t="str">
        <f>B8</f>
        <v>Aeromedicine</v>
      </c>
      <c r="E8" s="380" t="s">
        <v>311</v>
      </c>
      <c r="F8" s="380"/>
      <c r="G8" s="71"/>
      <c r="H8" s="71">
        <f t="shared" si="0"/>
        <v>2</v>
      </c>
      <c r="I8" s="71">
        <f t="shared" si="1"/>
        <v>2</v>
      </c>
      <c r="J8" s="72">
        <f t="shared" si="2"/>
        <v>3.3333333333333335</v>
      </c>
      <c r="K8" s="72">
        <f t="shared" si="3"/>
        <v>4</v>
      </c>
      <c r="L8" s="366">
        <f t="shared" si="4"/>
        <v>3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>
        <v>2</v>
      </c>
      <c r="AA8" s="71"/>
      <c r="AB8" s="71"/>
      <c r="AC8" s="71"/>
      <c r="AD8" s="71"/>
      <c r="AE8" s="71"/>
      <c r="AF8" s="71"/>
      <c r="AG8" s="71"/>
      <c r="AH8" s="71">
        <v>4</v>
      </c>
      <c r="AI8" s="71"/>
      <c r="AJ8" s="71"/>
      <c r="AK8" s="71"/>
      <c r="AL8" s="71"/>
      <c r="AM8" s="71"/>
      <c r="AN8" s="71"/>
      <c r="AO8" s="71"/>
      <c r="AP8" s="71"/>
      <c r="AQ8" s="71"/>
      <c r="AR8" s="71">
        <v>4</v>
      </c>
    </row>
    <row r="9" spans="2:44" ht="30.75">
      <c r="B9" s="380" t="s">
        <v>193</v>
      </c>
      <c r="C9" s="378" t="s">
        <v>204</v>
      </c>
      <c r="D9" s="380" t="str">
        <f>C9</f>
        <v>emergency medicine</v>
      </c>
      <c r="E9" s="380" t="s">
        <v>312</v>
      </c>
      <c r="F9" s="380"/>
      <c r="G9" s="71">
        <v>101</v>
      </c>
      <c r="H9" s="71"/>
      <c r="I9" s="71"/>
      <c r="J9" s="72"/>
      <c r="K9" s="72"/>
      <c r="L9" s="366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>
        <v>6.5</v>
      </c>
      <c r="AQ9" s="71"/>
      <c r="AR9" s="71"/>
    </row>
    <row r="10" spans="2:44" ht="15.75">
      <c r="B10" s="380" t="s">
        <v>121</v>
      </c>
      <c r="C10" s="380"/>
      <c r="D10" s="380"/>
      <c r="E10" s="380" t="s">
        <v>311</v>
      </c>
      <c r="F10" s="380"/>
      <c r="G10" s="71">
        <v>28</v>
      </c>
      <c r="H10" s="71">
        <f>MIN(M10:AR10)</f>
        <v>4</v>
      </c>
      <c r="I10" s="71">
        <f>MIN(R10:AR10)</f>
        <v>4</v>
      </c>
      <c r="J10" s="72">
        <f>AVERAGE(M10:AR10)</f>
        <v>4</v>
      </c>
      <c r="K10" s="72">
        <f>MEDIAN(M10:AR10)</f>
        <v>4</v>
      </c>
      <c r="L10" s="366">
        <f>COUNT(M10:AR10)</f>
        <v>1</v>
      </c>
      <c r="M10" s="71"/>
      <c r="N10" s="71"/>
      <c r="O10" s="71"/>
      <c r="P10" s="71"/>
      <c r="Q10" s="71"/>
      <c r="R10" s="71"/>
      <c r="S10" s="71"/>
      <c r="T10" s="71"/>
      <c r="U10" s="71">
        <v>4</v>
      </c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</row>
    <row r="11" spans="2:44" ht="15.75">
      <c r="B11" s="380" t="s">
        <v>174</v>
      </c>
      <c r="C11" s="380" t="s">
        <v>174</v>
      </c>
      <c r="D11" s="380"/>
      <c r="E11" s="380" t="s">
        <v>312</v>
      </c>
      <c r="F11" s="380"/>
      <c r="G11" s="71">
        <v>80</v>
      </c>
      <c r="H11" s="71"/>
      <c r="I11" s="71"/>
      <c r="J11" s="72"/>
      <c r="K11" s="72"/>
      <c r="L11" s="366"/>
      <c r="M11" s="71"/>
      <c r="N11" s="71">
        <v>6</v>
      </c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</row>
    <row r="12" spans="2:44" ht="15.75">
      <c r="B12" s="380" t="s">
        <v>174</v>
      </c>
      <c r="C12" s="380" t="s">
        <v>174</v>
      </c>
      <c r="D12" s="380" t="s">
        <v>174</v>
      </c>
      <c r="E12" s="380" t="s">
        <v>311</v>
      </c>
      <c r="F12" s="380"/>
      <c r="G12" s="71"/>
      <c r="H12" s="71">
        <f>MIN(M12:AR12)</f>
        <v>4</v>
      </c>
      <c r="I12" s="71">
        <f>MIN(R12:AR12)</f>
        <v>4</v>
      </c>
      <c r="J12" s="72">
        <f>AVERAGE(M12:AR12)</f>
        <v>5</v>
      </c>
      <c r="K12" s="72">
        <f>MEDIAN(M12:AR12)</f>
        <v>5</v>
      </c>
      <c r="L12" s="366">
        <f>COUNT(M12:AR12)</f>
        <v>2</v>
      </c>
      <c r="M12" s="71"/>
      <c r="N12" s="71">
        <v>6</v>
      </c>
      <c r="O12" s="71"/>
      <c r="P12" s="71"/>
      <c r="Q12" s="71"/>
      <c r="R12" s="71"/>
      <c r="S12" s="71"/>
      <c r="T12" s="71"/>
      <c r="U12" s="71"/>
      <c r="V12" s="71"/>
      <c r="W12" s="71"/>
      <c r="X12" s="71">
        <f>X13+X14</f>
        <v>4</v>
      </c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</row>
    <row r="13" spans="2:44" ht="45.4">
      <c r="B13" s="381" t="s">
        <v>179</v>
      </c>
      <c r="C13" s="380" t="s">
        <v>174</v>
      </c>
      <c r="D13" s="380"/>
      <c r="E13" s="380" t="s">
        <v>312</v>
      </c>
      <c r="F13" s="380"/>
      <c r="G13" s="71">
        <v>87</v>
      </c>
      <c r="H13" s="71"/>
      <c r="I13" s="71"/>
      <c r="J13" s="72"/>
      <c r="K13" s="72"/>
      <c r="L13" s="366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>
        <v>4</v>
      </c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</row>
    <row r="14" spans="2:44" ht="15.75">
      <c r="B14" s="379" t="s">
        <v>262</v>
      </c>
      <c r="C14" s="380"/>
      <c r="D14" s="380"/>
      <c r="E14" s="380" t="s">
        <v>311</v>
      </c>
      <c r="F14" s="380"/>
      <c r="G14" s="71"/>
      <c r="H14" s="71">
        <f t="shared" ref="H14:H15" si="5">MIN(M14:AR14)</f>
        <v>0</v>
      </c>
      <c r="I14" s="71">
        <f t="shared" ref="I14:I15" si="6">MIN(R14:AR14)</f>
        <v>0</v>
      </c>
      <c r="J14" s="72" t="e">
        <f t="shared" ref="J14:J15" si="7">AVERAGE(M14:AR14)</f>
        <v>#DIV/0!</v>
      </c>
      <c r="K14" s="72" t="e">
        <f t="shared" ref="K14:K15" si="8">MEDIAN(M14:AR14)</f>
        <v>#NUM!</v>
      </c>
      <c r="L14" s="366">
        <f t="shared" ref="L14:L15" si="9">COUNT(M14:AR14)</f>
        <v>0</v>
      </c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 t="s">
        <v>347</v>
      </c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</row>
    <row r="15" spans="2:44" ht="15.75">
      <c r="B15" s="380" t="s">
        <v>142</v>
      </c>
      <c r="C15" s="380" t="s">
        <v>142</v>
      </c>
      <c r="D15" s="380" t="s">
        <v>142</v>
      </c>
      <c r="E15" s="380" t="s">
        <v>311</v>
      </c>
      <c r="F15" s="380"/>
      <c r="G15" s="71">
        <v>47</v>
      </c>
      <c r="H15" s="71">
        <f t="shared" si="5"/>
        <v>5</v>
      </c>
      <c r="I15" s="71">
        <f t="shared" si="6"/>
        <v>5</v>
      </c>
      <c r="J15" s="72">
        <f t="shared" si="7"/>
        <v>5.5</v>
      </c>
      <c r="K15" s="72">
        <f t="shared" si="8"/>
        <v>5.5</v>
      </c>
      <c r="L15" s="366">
        <f t="shared" si="9"/>
        <v>2</v>
      </c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>
        <v>6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>
        <v>5</v>
      </c>
      <c r="AI15" s="71"/>
      <c r="AJ15" s="71"/>
      <c r="AK15" s="71"/>
      <c r="AL15" s="71"/>
      <c r="AM15" s="71"/>
      <c r="AN15" s="71"/>
      <c r="AO15" s="71"/>
      <c r="AP15" s="71"/>
      <c r="AQ15" s="71"/>
      <c r="AR15" s="71"/>
    </row>
    <row r="16" spans="2:44" ht="45.4">
      <c r="B16" s="380" t="s">
        <v>180</v>
      </c>
      <c r="C16" s="380" t="s">
        <v>142</v>
      </c>
      <c r="D16" s="380" t="s">
        <v>142</v>
      </c>
      <c r="E16" s="380" t="s">
        <v>312</v>
      </c>
      <c r="F16" s="380"/>
      <c r="G16" s="71">
        <v>88</v>
      </c>
      <c r="H16" s="71"/>
      <c r="I16" s="71"/>
      <c r="J16" s="72"/>
      <c r="K16" s="72"/>
      <c r="L16" s="366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>
        <v>6</v>
      </c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</row>
    <row r="17" spans="2:44" ht="15.75">
      <c r="B17" s="379" t="s">
        <v>263</v>
      </c>
      <c r="C17" s="379" t="s">
        <v>263</v>
      </c>
      <c r="D17" s="379" t="s">
        <v>263</v>
      </c>
      <c r="E17" s="380" t="s">
        <v>311</v>
      </c>
      <c r="F17" s="380"/>
      <c r="G17" s="71"/>
      <c r="H17" s="71">
        <f t="shared" ref="H17:H18" si="10">MIN(M17:AR17)</f>
        <v>2</v>
      </c>
      <c r="I17" s="71">
        <f t="shared" ref="I17:I18" si="11">MIN(R17:AR17)</f>
        <v>2</v>
      </c>
      <c r="J17" s="72">
        <f t="shared" ref="J17:J18" si="12">AVERAGE(M17:AR17)</f>
        <v>2</v>
      </c>
      <c r="K17" s="72">
        <f t="shared" ref="K17:K18" si="13">MEDIAN(M17:AR17)</f>
        <v>2</v>
      </c>
      <c r="L17" s="366">
        <f t="shared" ref="L17:L18" si="14">COUNT(M17:AR17)</f>
        <v>1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>
        <v>2</v>
      </c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</row>
    <row r="18" spans="2:44" ht="15.75">
      <c r="B18" s="380" t="s">
        <v>339</v>
      </c>
      <c r="C18" s="380" t="s">
        <v>143</v>
      </c>
      <c r="D18" s="380" t="s">
        <v>143</v>
      </c>
      <c r="E18" s="380" t="s">
        <v>311</v>
      </c>
      <c r="F18" s="380"/>
      <c r="G18" s="71">
        <v>48</v>
      </c>
      <c r="H18" s="71">
        <f t="shared" si="10"/>
        <v>5</v>
      </c>
      <c r="I18" s="71">
        <f t="shared" si="11"/>
        <v>5</v>
      </c>
      <c r="J18" s="72">
        <f t="shared" si="12"/>
        <v>5</v>
      </c>
      <c r="K18" s="72">
        <f t="shared" si="13"/>
        <v>5</v>
      </c>
      <c r="L18" s="366">
        <f t="shared" si="14"/>
        <v>1</v>
      </c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>
        <v>5</v>
      </c>
      <c r="AI18" s="71"/>
      <c r="AJ18" s="71"/>
      <c r="AK18" s="71"/>
      <c r="AL18" s="71"/>
      <c r="AM18" s="71"/>
      <c r="AN18" s="71"/>
      <c r="AO18" s="71"/>
      <c r="AP18" s="71"/>
      <c r="AQ18" s="71"/>
      <c r="AR18" s="71"/>
    </row>
    <row r="19" spans="2:44" ht="30.4">
      <c r="B19" s="380" t="s">
        <v>120</v>
      </c>
      <c r="C19" s="379" t="s">
        <v>261</v>
      </c>
      <c r="D19" s="379" t="s">
        <v>261</v>
      </c>
      <c r="E19" s="380" t="s">
        <v>312</v>
      </c>
      <c r="F19" s="380"/>
      <c r="G19" s="71">
        <v>27</v>
      </c>
      <c r="H19" s="71"/>
      <c r="I19" s="71"/>
      <c r="J19" s="72"/>
      <c r="K19" s="72"/>
      <c r="L19" s="366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>
        <v>4</v>
      </c>
    </row>
    <row r="20" spans="2:44" ht="15.75">
      <c r="B20" s="380" t="s">
        <v>155</v>
      </c>
      <c r="C20" s="379" t="s">
        <v>261</v>
      </c>
      <c r="D20" s="379" t="s">
        <v>261</v>
      </c>
      <c r="E20" s="380" t="s">
        <v>312</v>
      </c>
      <c r="F20" s="380"/>
      <c r="G20" s="71">
        <v>61</v>
      </c>
      <c r="H20" s="71"/>
      <c r="I20" s="71"/>
      <c r="J20" s="72"/>
      <c r="K20" s="72"/>
      <c r="L20" s="366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>
        <v>4</v>
      </c>
      <c r="AI20" s="71"/>
      <c r="AJ20" s="71"/>
      <c r="AK20" s="71"/>
      <c r="AL20" s="71"/>
      <c r="AM20" s="71"/>
      <c r="AN20" s="71"/>
      <c r="AO20" s="71"/>
      <c r="AP20" s="71"/>
      <c r="AQ20" s="71"/>
      <c r="AR20" s="71"/>
    </row>
    <row r="21" spans="2:44" ht="30.4">
      <c r="B21" s="380" t="s">
        <v>144</v>
      </c>
      <c r="C21" s="380" t="s">
        <v>144</v>
      </c>
      <c r="D21" s="380" t="s">
        <v>144</v>
      </c>
      <c r="E21" s="380" t="s">
        <v>311</v>
      </c>
      <c r="F21" s="380"/>
      <c r="G21" s="71">
        <v>49</v>
      </c>
      <c r="H21" s="71">
        <f t="shared" ref="H21:H24" si="15">MIN(M21:AR21)</f>
        <v>4</v>
      </c>
      <c r="I21" s="71">
        <f t="shared" ref="I21:I24" si="16">MIN(R21:AR21)</f>
        <v>4</v>
      </c>
      <c r="J21" s="72">
        <f t="shared" ref="J21:J24" si="17">AVERAGE(M21:AR21)</f>
        <v>4</v>
      </c>
      <c r="K21" s="72">
        <f t="shared" ref="K21:K24" si="18">MEDIAN(M21:AR21)</f>
        <v>4</v>
      </c>
      <c r="L21" s="366">
        <f t="shared" ref="L21:L24" si="19">COUNT(M21:AR21)</f>
        <v>1</v>
      </c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>
        <v>4</v>
      </c>
      <c r="AI21" s="71"/>
      <c r="AJ21" s="71"/>
      <c r="AK21" s="71"/>
      <c r="AL21" s="71"/>
      <c r="AM21" s="71"/>
      <c r="AN21" s="71"/>
      <c r="AO21" s="71"/>
      <c r="AP21" s="71"/>
      <c r="AQ21" s="71"/>
      <c r="AR21" s="71"/>
    </row>
    <row r="22" spans="2:44" ht="45.4">
      <c r="B22" s="380" t="s">
        <v>313</v>
      </c>
      <c r="C22" s="380" t="s">
        <v>181</v>
      </c>
      <c r="D22" s="380" t="s">
        <v>181</v>
      </c>
      <c r="E22" s="380" t="s">
        <v>311</v>
      </c>
      <c r="F22" s="380"/>
      <c r="G22" s="71">
        <v>89</v>
      </c>
      <c r="H22" s="71">
        <f t="shared" si="15"/>
        <v>4</v>
      </c>
      <c r="I22" s="71">
        <f t="shared" si="16"/>
        <v>4</v>
      </c>
      <c r="J22" s="72">
        <f t="shared" si="17"/>
        <v>4</v>
      </c>
      <c r="K22" s="72">
        <f t="shared" si="18"/>
        <v>4</v>
      </c>
      <c r="L22" s="366">
        <f t="shared" si="19"/>
        <v>1</v>
      </c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>
        <v>4</v>
      </c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</row>
    <row r="23" spans="2:44" ht="45.4">
      <c r="B23" s="380" t="s">
        <v>314</v>
      </c>
      <c r="C23" s="380" t="s">
        <v>190</v>
      </c>
      <c r="D23" s="380" t="s">
        <v>190</v>
      </c>
      <c r="E23" s="380" t="s">
        <v>311</v>
      </c>
      <c r="F23" s="380"/>
      <c r="G23" s="71">
        <v>98</v>
      </c>
      <c r="H23" s="71">
        <f t="shared" si="15"/>
        <v>6.5</v>
      </c>
      <c r="I23" s="71">
        <f t="shared" si="16"/>
        <v>6.5</v>
      </c>
      <c r="J23" s="72">
        <f t="shared" si="17"/>
        <v>6.5</v>
      </c>
      <c r="K23" s="72">
        <f t="shared" si="18"/>
        <v>6.5</v>
      </c>
      <c r="L23" s="366">
        <f t="shared" si="19"/>
        <v>1</v>
      </c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>
        <v>6.5</v>
      </c>
      <c r="AQ23" s="71"/>
      <c r="AR23" s="71"/>
    </row>
    <row r="24" spans="2:44" ht="15.75">
      <c r="B24" s="380" t="s">
        <v>107</v>
      </c>
      <c r="C24" s="380" t="s">
        <v>107</v>
      </c>
      <c r="D24" s="380" t="s">
        <v>107</v>
      </c>
      <c r="E24" s="380" t="s">
        <v>311</v>
      </c>
      <c r="F24" s="380"/>
      <c r="G24" s="71">
        <v>1</v>
      </c>
      <c r="H24" s="71">
        <f t="shared" si="15"/>
        <v>6</v>
      </c>
      <c r="I24" s="71">
        <f t="shared" si="16"/>
        <v>6</v>
      </c>
      <c r="J24" s="72">
        <f t="shared" si="17"/>
        <v>6</v>
      </c>
      <c r="K24" s="72">
        <f t="shared" si="18"/>
        <v>6</v>
      </c>
      <c r="L24" s="366">
        <f t="shared" si="19"/>
        <v>1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>
        <f>AJ25</f>
        <v>6</v>
      </c>
      <c r="AK24" s="71"/>
      <c r="AL24" s="71"/>
      <c r="AM24" s="71"/>
      <c r="AN24" s="71"/>
      <c r="AO24" s="71"/>
      <c r="AP24" s="71"/>
      <c r="AQ24" s="71"/>
      <c r="AR24" s="71"/>
    </row>
    <row r="25" spans="2:44" ht="15.75">
      <c r="B25" s="382" t="s">
        <v>107</v>
      </c>
      <c r="C25" s="382" t="s">
        <v>107</v>
      </c>
      <c r="D25" s="382" t="s">
        <v>107</v>
      </c>
      <c r="E25" s="380" t="s">
        <v>312</v>
      </c>
      <c r="F25" s="380"/>
      <c r="G25" s="71">
        <v>119</v>
      </c>
      <c r="H25" s="71"/>
      <c r="I25" s="71"/>
      <c r="J25" s="72"/>
      <c r="K25" s="72"/>
      <c r="L25" s="366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>
        <v>6</v>
      </c>
      <c r="AK25" s="71"/>
      <c r="AL25" s="71"/>
      <c r="AM25" s="71"/>
      <c r="AN25" s="71"/>
      <c r="AO25" s="71"/>
      <c r="AP25" s="71"/>
      <c r="AQ25" s="71"/>
      <c r="AR25" s="71"/>
    </row>
    <row r="26" spans="2:44" ht="15.75">
      <c r="B26" s="379" t="s">
        <v>264</v>
      </c>
      <c r="C26" s="379" t="s">
        <v>264</v>
      </c>
      <c r="D26" s="379" t="s">
        <v>264</v>
      </c>
      <c r="E26" s="380" t="s">
        <v>311</v>
      </c>
      <c r="F26" s="380"/>
      <c r="G26" s="71"/>
      <c r="H26" s="71">
        <f t="shared" ref="H26:H38" si="20">MIN(M26:AR26)</f>
        <v>3</v>
      </c>
      <c r="I26" s="71">
        <f t="shared" ref="I26:I38" si="21">MIN(R26:AR26)</f>
        <v>3</v>
      </c>
      <c r="J26" s="72">
        <f t="shared" ref="J26:J38" si="22">AVERAGE(M26:AR26)</f>
        <v>3</v>
      </c>
      <c r="K26" s="72">
        <f t="shared" ref="K26:K38" si="23">MEDIAN(M26:AR26)</f>
        <v>3</v>
      </c>
      <c r="L26" s="366">
        <f t="shared" ref="L26:L38" si="24">COUNT(M26:AR26)</f>
        <v>1</v>
      </c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>
        <v>3</v>
      </c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</row>
    <row r="27" spans="2:44" ht="15.75">
      <c r="B27" s="379" t="s">
        <v>265</v>
      </c>
      <c r="C27" s="379" t="s">
        <v>265</v>
      </c>
      <c r="D27" s="379" t="s">
        <v>265</v>
      </c>
      <c r="E27" s="380" t="s">
        <v>311</v>
      </c>
      <c r="F27" s="380"/>
      <c r="G27" s="71"/>
      <c r="H27" s="71">
        <f t="shared" si="20"/>
        <v>2</v>
      </c>
      <c r="I27" s="71">
        <f t="shared" si="21"/>
        <v>2</v>
      </c>
      <c r="J27" s="72">
        <f t="shared" si="22"/>
        <v>2</v>
      </c>
      <c r="K27" s="72">
        <f t="shared" si="23"/>
        <v>2</v>
      </c>
      <c r="L27" s="366">
        <f t="shared" si="24"/>
        <v>1</v>
      </c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>
        <v>2</v>
      </c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</row>
    <row r="28" spans="2:44" ht="15.75">
      <c r="B28" s="379" t="s">
        <v>266</v>
      </c>
      <c r="C28" s="379" t="s">
        <v>266</v>
      </c>
      <c r="D28" s="379" t="s">
        <v>266</v>
      </c>
      <c r="E28" s="380" t="s">
        <v>311</v>
      </c>
      <c r="F28" s="380"/>
      <c r="G28" s="71"/>
      <c r="H28" s="71">
        <f t="shared" si="20"/>
        <v>2</v>
      </c>
      <c r="I28" s="71">
        <f t="shared" si="21"/>
        <v>2</v>
      </c>
      <c r="J28" s="72">
        <f t="shared" si="22"/>
        <v>2</v>
      </c>
      <c r="K28" s="72">
        <f t="shared" si="23"/>
        <v>2</v>
      </c>
      <c r="L28" s="366">
        <f t="shared" si="24"/>
        <v>1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>
        <v>2</v>
      </c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</row>
    <row r="29" spans="2:44" ht="15.75">
      <c r="B29" s="379" t="s">
        <v>267</v>
      </c>
      <c r="C29" s="379" t="s">
        <v>267</v>
      </c>
      <c r="D29" s="379" t="s">
        <v>267</v>
      </c>
      <c r="E29" s="380" t="s">
        <v>311</v>
      </c>
      <c r="F29" s="380"/>
      <c r="G29" s="71"/>
      <c r="H29" s="71">
        <f t="shared" si="20"/>
        <v>3</v>
      </c>
      <c r="I29" s="71">
        <f t="shared" si="21"/>
        <v>3</v>
      </c>
      <c r="J29" s="72">
        <f t="shared" si="22"/>
        <v>3</v>
      </c>
      <c r="K29" s="72">
        <f t="shared" si="23"/>
        <v>3</v>
      </c>
      <c r="L29" s="366">
        <f t="shared" si="24"/>
        <v>1</v>
      </c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>
        <v>3</v>
      </c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</row>
    <row r="30" spans="2:44" ht="15.75">
      <c r="B30" s="379" t="s">
        <v>268</v>
      </c>
      <c r="C30" s="379" t="s">
        <v>268</v>
      </c>
      <c r="D30" s="379" t="s">
        <v>268</v>
      </c>
      <c r="E30" s="380" t="s">
        <v>311</v>
      </c>
      <c r="F30" s="380"/>
      <c r="G30" s="71"/>
      <c r="H30" s="71">
        <f t="shared" si="20"/>
        <v>3</v>
      </c>
      <c r="I30" s="71">
        <f t="shared" si="21"/>
        <v>3</v>
      </c>
      <c r="J30" s="72">
        <f t="shared" si="22"/>
        <v>3</v>
      </c>
      <c r="K30" s="72">
        <f t="shared" si="23"/>
        <v>3</v>
      </c>
      <c r="L30" s="366">
        <f t="shared" si="24"/>
        <v>1</v>
      </c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>
        <v>3</v>
      </c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</row>
    <row r="31" spans="2:44" ht="15.75">
      <c r="B31" s="379" t="s">
        <v>269</v>
      </c>
      <c r="C31" s="379" t="s">
        <v>269</v>
      </c>
      <c r="D31" s="379" t="s">
        <v>269</v>
      </c>
      <c r="E31" s="380" t="s">
        <v>311</v>
      </c>
      <c r="F31" s="380"/>
      <c r="G31" s="71"/>
      <c r="H31" s="71">
        <f t="shared" si="20"/>
        <v>2</v>
      </c>
      <c r="I31" s="71">
        <f t="shared" si="21"/>
        <v>2</v>
      </c>
      <c r="J31" s="72">
        <f t="shared" si="22"/>
        <v>2</v>
      </c>
      <c r="K31" s="72">
        <f t="shared" si="23"/>
        <v>2</v>
      </c>
      <c r="L31" s="366">
        <f t="shared" si="24"/>
        <v>1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>
        <v>2</v>
      </c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</row>
    <row r="32" spans="2:44" ht="15.75">
      <c r="B32" s="379" t="s">
        <v>270</v>
      </c>
      <c r="C32" s="379" t="s">
        <v>270</v>
      </c>
      <c r="D32" s="379" t="s">
        <v>270</v>
      </c>
      <c r="E32" s="380" t="s">
        <v>311</v>
      </c>
      <c r="F32" s="380"/>
      <c r="G32" s="71"/>
      <c r="H32" s="71">
        <f t="shared" si="20"/>
        <v>2</v>
      </c>
      <c r="I32" s="71">
        <f t="shared" si="21"/>
        <v>2</v>
      </c>
      <c r="J32" s="72">
        <f t="shared" si="22"/>
        <v>2</v>
      </c>
      <c r="K32" s="72">
        <f t="shared" si="23"/>
        <v>2</v>
      </c>
      <c r="L32" s="366">
        <f t="shared" si="24"/>
        <v>1</v>
      </c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>
        <v>2</v>
      </c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</row>
    <row r="33" spans="2:44" ht="15.75">
      <c r="B33" s="379" t="s">
        <v>271</v>
      </c>
      <c r="C33" s="379" t="s">
        <v>271</v>
      </c>
      <c r="D33" s="379" t="s">
        <v>271</v>
      </c>
      <c r="E33" s="380" t="s">
        <v>311</v>
      </c>
      <c r="F33" s="380"/>
      <c r="G33" s="71"/>
      <c r="H33" s="71">
        <f t="shared" si="20"/>
        <v>2</v>
      </c>
      <c r="I33" s="71">
        <f t="shared" si="21"/>
        <v>2</v>
      </c>
      <c r="J33" s="72">
        <f t="shared" si="22"/>
        <v>2</v>
      </c>
      <c r="K33" s="72">
        <f t="shared" si="23"/>
        <v>2</v>
      </c>
      <c r="L33" s="366">
        <f t="shared" si="24"/>
        <v>1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>
        <v>2</v>
      </c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</row>
    <row r="34" spans="2:44" ht="15.75">
      <c r="B34" s="379" t="s">
        <v>272</v>
      </c>
      <c r="C34" s="379" t="s">
        <v>272</v>
      </c>
      <c r="D34" s="379" t="s">
        <v>272</v>
      </c>
      <c r="E34" s="380" t="s">
        <v>311</v>
      </c>
      <c r="F34" s="380"/>
      <c r="G34" s="71"/>
      <c r="H34" s="71">
        <f t="shared" si="20"/>
        <v>0</v>
      </c>
      <c r="I34" s="71">
        <f t="shared" si="21"/>
        <v>0</v>
      </c>
      <c r="J34" s="72" t="e">
        <f t="shared" si="22"/>
        <v>#DIV/0!</v>
      </c>
      <c r="K34" s="72" t="e">
        <f t="shared" si="23"/>
        <v>#NUM!</v>
      </c>
      <c r="L34" s="366">
        <f t="shared" si="24"/>
        <v>0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 t="s">
        <v>348</v>
      </c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</row>
    <row r="35" spans="2:44" ht="15.75">
      <c r="B35" s="379" t="s">
        <v>273</v>
      </c>
      <c r="C35" s="379" t="s">
        <v>273</v>
      </c>
      <c r="D35" s="379" t="s">
        <v>273</v>
      </c>
      <c r="E35" s="380" t="s">
        <v>311</v>
      </c>
      <c r="F35" s="380"/>
      <c r="G35" s="71"/>
      <c r="H35" s="71">
        <f t="shared" si="20"/>
        <v>0</v>
      </c>
      <c r="I35" s="71">
        <f t="shared" si="21"/>
        <v>0</v>
      </c>
      <c r="J35" s="72" t="e">
        <f t="shared" si="22"/>
        <v>#DIV/0!</v>
      </c>
      <c r="K35" s="72" t="e">
        <f t="shared" si="23"/>
        <v>#NUM!</v>
      </c>
      <c r="L35" s="366">
        <f t="shared" si="24"/>
        <v>0</v>
      </c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 t="s">
        <v>349</v>
      </c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</row>
    <row r="36" spans="2:44" ht="15.75">
      <c r="B36" s="379" t="s">
        <v>274</v>
      </c>
      <c r="C36" s="379" t="s">
        <v>274</v>
      </c>
      <c r="D36" s="379" t="s">
        <v>274</v>
      </c>
      <c r="E36" s="380" t="s">
        <v>311</v>
      </c>
      <c r="F36" s="380"/>
      <c r="G36" s="71"/>
      <c r="H36" s="71">
        <f t="shared" si="20"/>
        <v>2</v>
      </c>
      <c r="I36" s="71">
        <f t="shared" si="21"/>
        <v>2</v>
      </c>
      <c r="J36" s="72">
        <f t="shared" si="22"/>
        <v>2</v>
      </c>
      <c r="K36" s="72">
        <f t="shared" si="23"/>
        <v>2</v>
      </c>
      <c r="L36" s="366">
        <f t="shared" si="24"/>
        <v>1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>
        <v>2</v>
      </c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</row>
    <row r="37" spans="2:44" ht="15.75">
      <c r="B37" s="381" t="s">
        <v>146</v>
      </c>
      <c r="C37" s="381" t="s">
        <v>146</v>
      </c>
      <c r="D37" s="381" t="s">
        <v>146</v>
      </c>
      <c r="E37" s="380" t="s">
        <v>311</v>
      </c>
      <c r="F37" s="380"/>
      <c r="G37" s="71">
        <v>51</v>
      </c>
      <c r="H37" s="71">
        <f t="shared" si="20"/>
        <v>5</v>
      </c>
      <c r="I37" s="71">
        <f t="shared" si="21"/>
        <v>5</v>
      </c>
      <c r="J37" s="72">
        <f t="shared" si="22"/>
        <v>5</v>
      </c>
      <c r="K37" s="72">
        <f t="shared" si="23"/>
        <v>5</v>
      </c>
      <c r="L37" s="366">
        <f t="shared" si="24"/>
        <v>1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>
        <v>5</v>
      </c>
      <c r="AI37" s="71"/>
      <c r="AJ37" s="71"/>
      <c r="AK37" s="71"/>
      <c r="AL37" s="71"/>
      <c r="AM37" s="71"/>
      <c r="AN37" s="71"/>
      <c r="AO37" s="71"/>
      <c r="AP37" s="71"/>
      <c r="AQ37" s="71"/>
      <c r="AR37" s="71"/>
    </row>
    <row r="38" spans="2:44" ht="15.75">
      <c r="B38" s="378" t="s">
        <v>206</v>
      </c>
      <c r="C38" s="378" t="s">
        <v>206</v>
      </c>
      <c r="D38" s="378" t="s">
        <v>206</v>
      </c>
      <c r="E38" s="380" t="s">
        <v>311</v>
      </c>
      <c r="F38" s="380"/>
      <c r="G38" s="71">
        <v>115</v>
      </c>
      <c r="H38" s="71">
        <f t="shared" si="20"/>
        <v>0</v>
      </c>
      <c r="I38" s="71">
        <f t="shared" si="21"/>
        <v>0</v>
      </c>
      <c r="J38" s="72" t="e">
        <f t="shared" si="22"/>
        <v>#DIV/0!</v>
      </c>
      <c r="K38" s="72" t="e">
        <f t="shared" si="23"/>
        <v>#NUM!</v>
      </c>
      <c r="L38" s="366">
        <f t="shared" si="24"/>
        <v>0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</row>
    <row r="39" spans="2:44" ht="15.75">
      <c r="B39" s="378" t="s">
        <v>206</v>
      </c>
      <c r="C39" s="378" t="s">
        <v>206</v>
      </c>
      <c r="D39" s="378" t="s">
        <v>206</v>
      </c>
      <c r="E39" s="380" t="s">
        <v>312</v>
      </c>
      <c r="F39" s="380"/>
      <c r="G39" s="71">
        <v>136</v>
      </c>
      <c r="H39" s="71"/>
      <c r="I39" s="71"/>
      <c r="J39" s="72"/>
      <c r="K39" s="72"/>
      <c r="L39" s="366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>
        <v>4</v>
      </c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</row>
    <row r="40" spans="2:44" ht="15.75">
      <c r="B40" s="379" t="s">
        <v>275</v>
      </c>
      <c r="C40" s="379" t="s">
        <v>275</v>
      </c>
      <c r="D40" s="379" t="s">
        <v>275</v>
      </c>
      <c r="E40" s="380" t="s">
        <v>311</v>
      </c>
      <c r="F40" s="380"/>
      <c r="G40" s="71"/>
      <c r="H40" s="71">
        <f t="shared" ref="H40:H42" si="25">MIN(M40:AR40)</f>
        <v>4</v>
      </c>
      <c r="I40" s="71">
        <f t="shared" ref="I40:I42" si="26">MIN(R40:AR40)</f>
        <v>4</v>
      </c>
      <c r="J40" s="72">
        <f t="shared" ref="J40:J42" si="27">AVERAGE(M40:AR40)</f>
        <v>4</v>
      </c>
      <c r="K40" s="72">
        <f t="shared" ref="K40:K42" si="28">MEDIAN(M40:AR40)</f>
        <v>4</v>
      </c>
      <c r="L40" s="366">
        <f t="shared" ref="L40:L41" si="29">COUNT(M40:AR40)</f>
        <v>1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>
        <v>4</v>
      </c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2:44" ht="15.75">
      <c r="B41" s="379" t="s">
        <v>49</v>
      </c>
      <c r="C41" s="379" t="s">
        <v>49</v>
      </c>
      <c r="D41" s="379" t="s">
        <v>49</v>
      </c>
      <c r="E41" s="380" t="s">
        <v>311</v>
      </c>
      <c r="F41" s="380"/>
      <c r="G41" s="71"/>
      <c r="H41" s="71">
        <f t="shared" si="25"/>
        <v>2</v>
      </c>
      <c r="I41" s="71">
        <f t="shared" si="26"/>
        <v>2</v>
      </c>
      <c r="J41" s="72">
        <f t="shared" si="27"/>
        <v>2</v>
      </c>
      <c r="K41" s="72">
        <f t="shared" si="28"/>
        <v>2</v>
      </c>
      <c r="L41" s="366">
        <f t="shared" si="29"/>
        <v>1</v>
      </c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>
        <v>2</v>
      </c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2:44" ht="15.75">
      <c r="B42" s="380" t="s">
        <v>99</v>
      </c>
      <c r="C42" s="380" t="s">
        <v>99</v>
      </c>
      <c r="D42" s="380" t="s">
        <v>99</v>
      </c>
      <c r="E42" s="380" t="s">
        <v>311</v>
      </c>
      <c r="F42" s="380"/>
      <c r="G42" s="71">
        <v>2</v>
      </c>
      <c r="H42" s="71">
        <f t="shared" si="25"/>
        <v>2</v>
      </c>
      <c r="I42" s="71">
        <f t="shared" si="26"/>
        <v>5</v>
      </c>
      <c r="J42" s="72">
        <f t="shared" si="27"/>
        <v>3.5</v>
      </c>
      <c r="K42" s="72">
        <f t="shared" si="28"/>
        <v>3.5</v>
      </c>
      <c r="L42" s="366">
        <f>COUNT(M42:AR42)</f>
        <v>2</v>
      </c>
      <c r="M42" s="71">
        <v>2</v>
      </c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>
        <v>5</v>
      </c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</row>
    <row r="43" spans="2:44" ht="45.4">
      <c r="B43" s="380" t="s">
        <v>182</v>
      </c>
      <c r="C43" s="380" t="s">
        <v>99</v>
      </c>
      <c r="D43" s="380" t="s">
        <v>99</v>
      </c>
      <c r="E43" s="380" t="s">
        <v>312</v>
      </c>
      <c r="F43" s="380"/>
      <c r="G43" s="71">
        <v>90</v>
      </c>
      <c r="H43" s="71"/>
      <c r="I43" s="71"/>
      <c r="J43" s="72"/>
      <c r="K43" s="72"/>
      <c r="L43" s="366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>
        <v>5</v>
      </c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</row>
    <row r="44" spans="2:44" ht="15.75">
      <c r="B44" s="378" t="s">
        <v>215</v>
      </c>
      <c r="C44" s="378" t="s">
        <v>215</v>
      </c>
      <c r="D44" s="378" t="s">
        <v>215</v>
      </c>
      <c r="E44" s="378" t="s">
        <v>311</v>
      </c>
      <c r="F44" s="378"/>
      <c r="G44" s="71">
        <v>145</v>
      </c>
      <c r="H44" s="71">
        <f>MIN(M44:AR44)</f>
        <v>3</v>
      </c>
      <c r="I44" s="71">
        <f>MIN(R44:AR44)</f>
        <v>3</v>
      </c>
      <c r="J44" s="72">
        <f>AVERAGE(M44:AR44)</f>
        <v>3.5</v>
      </c>
      <c r="K44" s="72">
        <f>MEDIAN(M44:AR44)</f>
        <v>3.5</v>
      </c>
      <c r="L44" s="366">
        <f>COUNT(M44:AR44)</f>
        <v>2</v>
      </c>
      <c r="M44" s="71">
        <v>4</v>
      </c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>
        <v>3</v>
      </c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</row>
    <row r="45" spans="2:44" ht="15.75">
      <c r="B45" s="380" t="s">
        <v>104</v>
      </c>
      <c r="C45" s="378" t="s">
        <v>215</v>
      </c>
      <c r="D45" s="378" t="s">
        <v>215</v>
      </c>
      <c r="E45" s="380" t="s">
        <v>312</v>
      </c>
      <c r="F45" s="380"/>
      <c r="G45" s="71">
        <v>3</v>
      </c>
      <c r="H45" s="71"/>
      <c r="I45" s="71"/>
      <c r="J45" s="72"/>
      <c r="K45" s="72"/>
      <c r="L45" s="366">
        <f>COUNT(M45:AR45)</f>
        <v>1</v>
      </c>
      <c r="M45" s="71">
        <v>4</v>
      </c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</row>
    <row r="46" spans="2:44" ht="15.75">
      <c r="B46" s="380" t="s">
        <v>165</v>
      </c>
      <c r="C46" s="380" t="s">
        <v>165</v>
      </c>
      <c r="D46" s="380" t="s">
        <v>165</v>
      </c>
      <c r="E46" s="380" t="s">
        <v>311</v>
      </c>
      <c r="F46" s="380"/>
      <c r="G46" s="71">
        <v>73</v>
      </c>
      <c r="H46" s="71">
        <f t="shared" ref="H46:H49" si="30">MIN(M46:AR46)</f>
        <v>4</v>
      </c>
      <c r="I46" s="71">
        <f t="shared" ref="I46:I49" si="31">MIN(R46:AR46)</f>
        <v>4</v>
      </c>
      <c r="J46" s="72">
        <f t="shared" ref="J46:J49" si="32">AVERAGE(M46:AR46)</f>
        <v>4</v>
      </c>
      <c r="K46" s="72">
        <f t="shared" ref="K46:K49" si="33">MEDIAN(M46:AR46)</f>
        <v>4</v>
      </c>
      <c r="L46" s="366">
        <f t="shared" ref="L46:L49" si="34">COUNT(M46:AR46)</f>
        <v>1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>
        <v>4</v>
      </c>
      <c r="AI46" s="71"/>
      <c r="AJ46" s="71"/>
      <c r="AK46" s="71"/>
      <c r="AL46" s="71"/>
      <c r="AM46" s="71"/>
      <c r="AN46" s="71"/>
      <c r="AO46" s="71"/>
      <c r="AP46" s="71"/>
      <c r="AQ46" s="71"/>
      <c r="AR46" s="71"/>
    </row>
    <row r="47" spans="2:44" ht="15.75">
      <c r="B47" s="380" t="s">
        <v>166</v>
      </c>
      <c r="C47" s="380" t="s">
        <v>166</v>
      </c>
      <c r="D47" s="380" t="s">
        <v>166</v>
      </c>
      <c r="E47" s="380" t="s">
        <v>311</v>
      </c>
      <c r="F47" s="380"/>
      <c r="G47" s="71">
        <v>74</v>
      </c>
      <c r="H47" s="71">
        <f t="shared" si="30"/>
        <v>4</v>
      </c>
      <c r="I47" s="71">
        <f t="shared" si="31"/>
        <v>4</v>
      </c>
      <c r="J47" s="72">
        <f t="shared" si="32"/>
        <v>4</v>
      </c>
      <c r="K47" s="72">
        <f t="shared" si="33"/>
        <v>4</v>
      </c>
      <c r="L47" s="366">
        <f t="shared" si="34"/>
        <v>1</v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>
        <v>4</v>
      </c>
      <c r="AI47" s="71"/>
      <c r="AJ47" s="71"/>
      <c r="AK47" s="71"/>
      <c r="AL47" s="71"/>
      <c r="AM47" s="71"/>
      <c r="AN47" s="71"/>
      <c r="AO47" s="71"/>
      <c r="AP47" s="71"/>
      <c r="AQ47" s="71"/>
      <c r="AR47" s="71"/>
    </row>
    <row r="48" spans="2:44" ht="15.75">
      <c r="B48" s="380" t="s">
        <v>167</v>
      </c>
      <c r="C48" s="380" t="s">
        <v>167</v>
      </c>
      <c r="D48" s="380" t="s">
        <v>167</v>
      </c>
      <c r="E48" s="380" t="s">
        <v>311</v>
      </c>
      <c r="F48" s="380"/>
      <c r="G48" s="71">
        <v>75</v>
      </c>
      <c r="H48" s="71">
        <f t="shared" si="30"/>
        <v>0</v>
      </c>
      <c r="I48" s="71">
        <f t="shared" si="31"/>
        <v>0</v>
      </c>
      <c r="J48" s="72" t="e">
        <f t="shared" si="32"/>
        <v>#DIV/0!</v>
      </c>
      <c r="K48" s="72" t="e">
        <f t="shared" si="33"/>
        <v>#NUM!</v>
      </c>
      <c r="L48" s="366">
        <f t="shared" si="34"/>
        <v>0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 t="s">
        <v>170</v>
      </c>
      <c r="AI48" s="71"/>
      <c r="AJ48" s="71"/>
      <c r="AK48" s="71"/>
      <c r="AL48" s="71"/>
      <c r="AM48" s="71"/>
      <c r="AN48" s="71"/>
      <c r="AO48" s="71"/>
      <c r="AP48" s="71"/>
      <c r="AQ48" s="71"/>
      <c r="AR48" s="71"/>
    </row>
    <row r="49" spans="2:44" ht="15.75">
      <c r="B49" s="380" t="s">
        <v>173</v>
      </c>
      <c r="C49" s="380" t="s">
        <v>173</v>
      </c>
      <c r="D49" s="380" t="s">
        <v>173</v>
      </c>
      <c r="E49" s="380" t="s">
        <v>311</v>
      </c>
      <c r="F49" s="380"/>
      <c r="G49" s="71">
        <v>79</v>
      </c>
      <c r="H49" s="71">
        <f t="shared" si="30"/>
        <v>5</v>
      </c>
      <c r="I49" s="71">
        <f t="shared" si="31"/>
        <v>5</v>
      </c>
      <c r="J49" s="72">
        <f t="shared" si="32"/>
        <v>5</v>
      </c>
      <c r="K49" s="72">
        <f t="shared" si="33"/>
        <v>5</v>
      </c>
      <c r="L49" s="366">
        <f t="shared" si="34"/>
        <v>1</v>
      </c>
      <c r="M49" s="71"/>
      <c r="N49" s="71"/>
      <c r="O49" s="71"/>
      <c r="P49" s="71"/>
      <c r="Q49" s="71"/>
      <c r="R49" s="71">
        <v>5</v>
      </c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</row>
    <row r="50" spans="2:44" ht="15.75">
      <c r="B50" s="380" t="s">
        <v>315</v>
      </c>
      <c r="C50" s="380" t="s">
        <v>147</v>
      </c>
      <c r="D50" s="380" t="s">
        <v>147</v>
      </c>
      <c r="E50" s="380" t="s">
        <v>312</v>
      </c>
      <c r="F50" s="380"/>
      <c r="G50" s="71">
        <v>4</v>
      </c>
      <c r="H50" s="71"/>
      <c r="I50" s="71"/>
      <c r="J50" s="72"/>
      <c r="K50" s="72"/>
      <c r="L50" s="366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</row>
    <row r="51" spans="2:44" ht="30.4">
      <c r="B51" s="380" t="s">
        <v>109</v>
      </c>
      <c r="C51" s="380" t="s">
        <v>147</v>
      </c>
      <c r="D51" s="380" t="s">
        <v>147</v>
      </c>
      <c r="E51" s="380" t="s">
        <v>311</v>
      </c>
      <c r="F51" s="380"/>
      <c r="G51" s="71">
        <v>52</v>
      </c>
      <c r="H51" s="71">
        <f>MIN(M51:AR51)</f>
        <v>4</v>
      </c>
      <c r="I51" s="71">
        <f>MIN(R51:AR51)</f>
        <v>4</v>
      </c>
      <c r="J51" s="72">
        <f>AVERAGE(M51:AR51)</f>
        <v>4.5</v>
      </c>
      <c r="K51" s="72">
        <f>MEDIAN(M51:AR51)</f>
        <v>4.5</v>
      </c>
      <c r="L51" s="366">
        <f>COUNT(M51:AR51)</f>
        <v>2</v>
      </c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>
        <v>4</v>
      </c>
      <c r="AI51" s="71"/>
      <c r="AJ51" s="71">
        <v>5</v>
      </c>
      <c r="AK51" s="71"/>
      <c r="AL51" s="71"/>
      <c r="AM51" s="71"/>
      <c r="AN51" s="71"/>
      <c r="AO51" s="71"/>
      <c r="AP51" s="71"/>
      <c r="AQ51" s="71"/>
      <c r="AR51" s="71"/>
    </row>
    <row r="52" spans="2:44" ht="15.75">
      <c r="B52" s="382" t="s">
        <v>109</v>
      </c>
      <c r="C52" s="380" t="s">
        <v>147</v>
      </c>
      <c r="D52" s="380" t="s">
        <v>147</v>
      </c>
      <c r="E52" s="380" t="s">
        <v>312</v>
      </c>
      <c r="F52" s="380"/>
      <c r="G52" s="71">
        <v>121</v>
      </c>
      <c r="H52" s="71"/>
      <c r="I52" s="71"/>
      <c r="J52" s="72"/>
      <c r="K52" s="72"/>
      <c r="L52" s="366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>
        <v>5</v>
      </c>
      <c r="AK52" s="71"/>
      <c r="AL52" s="71"/>
      <c r="AM52" s="71"/>
      <c r="AN52" s="71"/>
      <c r="AO52" s="71"/>
      <c r="AP52" s="71"/>
      <c r="AQ52" s="71"/>
      <c r="AR52" s="71"/>
    </row>
    <row r="53" spans="2:44" ht="15.75">
      <c r="B53" s="379" t="s">
        <v>276</v>
      </c>
      <c r="C53" s="379" t="s">
        <v>276</v>
      </c>
      <c r="D53" s="379" t="s">
        <v>276</v>
      </c>
      <c r="E53" s="380" t="s">
        <v>311</v>
      </c>
      <c r="F53" s="380"/>
      <c r="G53" s="71"/>
      <c r="H53" s="71">
        <f t="shared" ref="H53:H55" si="35">MIN(M53:AR53)</f>
        <v>2</v>
      </c>
      <c r="I53" s="71">
        <f t="shared" ref="I53:I55" si="36">MIN(R53:AR53)</f>
        <v>2</v>
      </c>
      <c r="J53" s="72">
        <f t="shared" ref="J53:J55" si="37">AVERAGE(M53:AR53)</f>
        <v>2</v>
      </c>
      <c r="K53" s="72">
        <f t="shared" ref="K53:K55" si="38">MEDIAN(M53:AR53)</f>
        <v>2</v>
      </c>
      <c r="L53" s="366">
        <f t="shared" ref="L53:L55" si="39">COUNT(M53:AR53)</f>
        <v>1</v>
      </c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>
        <v>2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</row>
    <row r="54" spans="2:44" ht="15.75">
      <c r="B54" s="383" t="s">
        <v>210</v>
      </c>
      <c r="C54" s="383" t="s">
        <v>210</v>
      </c>
      <c r="D54" s="383" t="s">
        <v>210</v>
      </c>
      <c r="E54" s="383" t="s">
        <v>311</v>
      </c>
      <c r="F54" s="383"/>
      <c r="G54" s="71">
        <v>140</v>
      </c>
      <c r="H54" s="71">
        <f t="shared" si="35"/>
        <v>1</v>
      </c>
      <c r="I54" s="71">
        <f t="shared" si="36"/>
        <v>1</v>
      </c>
      <c r="J54" s="72">
        <f t="shared" si="37"/>
        <v>1</v>
      </c>
      <c r="K54" s="72">
        <f t="shared" si="38"/>
        <v>1</v>
      </c>
      <c r="L54" s="366">
        <f t="shared" si="39"/>
        <v>1</v>
      </c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>
        <v>1</v>
      </c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</row>
    <row r="55" spans="2:44" ht="15.75">
      <c r="B55" s="384" t="s">
        <v>105</v>
      </c>
      <c r="C55" s="384" t="s">
        <v>105</v>
      </c>
      <c r="D55" s="384" t="s">
        <v>105</v>
      </c>
      <c r="E55" s="384" t="s">
        <v>311</v>
      </c>
      <c r="F55" s="384"/>
      <c r="G55" s="71">
        <v>5</v>
      </c>
      <c r="H55" s="71">
        <f t="shared" si="35"/>
        <v>3</v>
      </c>
      <c r="I55" s="71">
        <f t="shared" si="36"/>
        <v>3</v>
      </c>
      <c r="J55" s="72">
        <f t="shared" si="37"/>
        <v>3</v>
      </c>
      <c r="K55" s="72">
        <f t="shared" si="38"/>
        <v>3</v>
      </c>
      <c r="L55" s="366">
        <f t="shared" si="39"/>
        <v>1</v>
      </c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>
        <v>3</v>
      </c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</row>
    <row r="56" spans="2:44" ht="15.75">
      <c r="B56" s="378" t="s">
        <v>204</v>
      </c>
      <c r="C56" s="378" t="s">
        <v>204</v>
      </c>
      <c r="D56" s="378" t="s">
        <v>204</v>
      </c>
      <c r="E56" s="378" t="s">
        <v>312</v>
      </c>
      <c r="F56" s="378"/>
      <c r="G56" s="71">
        <v>113</v>
      </c>
      <c r="H56" s="71"/>
      <c r="I56" s="71"/>
      <c r="J56" s="72"/>
      <c r="K56" s="72"/>
      <c r="L56" s="366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</row>
    <row r="57" spans="2:44" ht="15.75">
      <c r="B57" s="378" t="s">
        <v>204</v>
      </c>
      <c r="C57" s="378" t="s">
        <v>204</v>
      </c>
      <c r="D57" s="378" t="s">
        <v>204</v>
      </c>
      <c r="E57" s="378" t="s">
        <v>312</v>
      </c>
      <c r="F57" s="378"/>
      <c r="G57" s="71">
        <v>134</v>
      </c>
      <c r="H57" s="71"/>
      <c r="I57" s="71"/>
      <c r="J57" s="72"/>
      <c r="K57" s="72"/>
      <c r="L57" s="366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>
        <v>4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</row>
    <row r="58" spans="2:44" ht="15.75">
      <c r="B58" s="378" t="s">
        <v>340</v>
      </c>
      <c r="C58" s="378" t="s">
        <v>204</v>
      </c>
      <c r="D58" s="378" t="s">
        <v>204</v>
      </c>
      <c r="E58" s="378" t="s">
        <v>311</v>
      </c>
      <c r="F58" s="378"/>
      <c r="G58" s="71">
        <f>SUM(G59+G106+G107)</f>
        <v>6</v>
      </c>
      <c r="H58" s="71">
        <f t="shared" ref="H58:H59" si="40">MIN(M58:AR58)</f>
        <v>4</v>
      </c>
      <c r="I58" s="71">
        <f t="shared" ref="I58:I59" si="41">MIN(R58:AR58)</f>
        <v>4</v>
      </c>
      <c r="J58" s="72">
        <f t="shared" ref="J58:J59" si="42">AVERAGE(M58:AR58)</f>
        <v>4</v>
      </c>
      <c r="K58" s="72">
        <f t="shared" ref="K58:K59" si="43">MEDIAN(M58:AR58)</f>
        <v>4</v>
      </c>
      <c r="L58" s="366">
        <f t="shared" ref="L58:L59" si="44">COUNT(M58:AR58)</f>
        <v>1</v>
      </c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>
        <v>4</v>
      </c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</row>
    <row r="59" spans="2:44" ht="15.75">
      <c r="B59" s="380" t="s">
        <v>116</v>
      </c>
      <c r="C59" s="380" t="s">
        <v>116</v>
      </c>
      <c r="D59" s="380" t="s">
        <v>116</v>
      </c>
      <c r="E59" s="380" t="s">
        <v>311</v>
      </c>
      <c r="F59" s="380"/>
      <c r="G59" s="71">
        <v>6</v>
      </c>
      <c r="H59" s="71">
        <f t="shared" si="40"/>
        <v>3</v>
      </c>
      <c r="I59" s="71">
        <f t="shared" si="41"/>
        <v>3</v>
      </c>
      <c r="J59" s="72">
        <f t="shared" si="42"/>
        <v>3.6666666666666665</v>
      </c>
      <c r="K59" s="72">
        <f t="shared" si="43"/>
        <v>4</v>
      </c>
      <c r="L59" s="366">
        <f t="shared" si="44"/>
        <v>3</v>
      </c>
      <c r="M59" s="71"/>
      <c r="N59" s="71"/>
      <c r="O59" s="71"/>
      <c r="P59" s="71"/>
      <c r="Q59" s="71">
        <v>4</v>
      </c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>
        <v>4</v>
      </c>
      <c r="AI59" s="71"/>
      <c r="AJ59" s="71">
        <v>3</v>
      </c>
      <c r="AK59" s="71"/>
      <c r="AL59" s="71"/>
      <c r="AM59" s="71"/>
      <c r="AN59" s="71"/>
      <c r="AO59" s="71"/>
      <c r="AP59" s="71"/>
      <c r="AQ59" s="71"/>
      <c r="AR59" s="71"/>
    </row>
    <row r="60" spans="2:44" ht="15.75">
      <c r="B60" s="380" t="s">
        <v>150</v>
      </c>
      <c r="C60" s="380" t="s">
        <v>116</v>
      </c>
      <c r="D60" s="380" t="s">
        <v>116</v>
      </c>
      <c r="E60" s="380" t="s">
        <v>316</v>
      </c>
      <c r="F60" s="380"/>
      <c r="G60" s="71">
        <v>55</v>
      </c>
      <c r="H60" s="71"/>
      <c r="I60" s="71"/>
      <c r="J60" s="72"/>
      <c r="K60" s="72"/>
      <c r="L60" s="366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>
        <v>4</v>
      </c>
      <c r="AI60" s="71"/>
      <c r="AJ60" s="71"/>
      <c r="AK60" s="71"/>
      <c r="AL60" s="71"/>
      <c r="AM60" s="71"/>
      <c r="AN60" s="71"/>
      <c r="AO60" s="71"/>
      <c r="AP60" s="71"/>
      <c r="AQ60" s="71"/>
      <c r="AR60" s="71"/>
    </row>
    <row r="61" spans="2:44" ht="15.75">
      <c r="B61" s="378" t="s">
        <v>116</v>
      </c>
      <c r="C61" s="380" t="s">
        <v>116</v>
      </c>
      <c r="D61" s="380" t="s">
        <v>116</v>
      </c>
      <c r="E61" s="378" t="s">
        <v>316</v>
      </c>
      <c r="F61" s="378"/>
      <c r="G61" s="71">
        <v>130</v>
      </c>
      <c r="H61" s="71"/>
      <c r="I61" s="71"/>
      <c r="J61" s="72"/>
      <c r="K61" s="72"/>
      <c r="L61" s="366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>
        <v>3</v>
      </c>
      <c r="AK61" s="71"/>
      <c r="AL61" s="71"/>
      <c r="AM61" s="71"/>
      <c r="AN61" s="71"/>
      <c r="AO61" s="71"/>
      <c r="AP61" s="71"/>
      <c r="AQ61" s="71"/>
      <c r="AR61" s="71"/>
    </row>
    <row r="62" spans="2:44" ht="15.75">
      <c r="B62" s="378" t="s">
        <v>116</v>
      </c>
      <c r="C62" s="380" t="s">
        <v>116</v>
      </c>
      <c r="D62" s="380" t="s">
        <v>116</v>
      </c>
      <c r="E62" s="378" t="s">
        <v>316</v>
      </c>
      <c r="F62" s="378"/>
      <c r="G62" s="71"/>
      <c r="H62" s="71"/>
      <c r="I62" s="71"/>
      <c r="J62" s="72"/>
      <c r="K62" s="72"/>
      <c r="L62" s="366"/>
      <c r="M62" s="71"/>
      <c r="N62" s="71"/>
      <c r="O62" s="71"/>
      <c r="P62" s="71"/>
      <c r="Q62" s="71">
        <v>4</v>
      </c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</row>
    <row r="63" spans="2:44" ht="15.75">
      <c r="B63" s="380" t="s">
        <v>97</v>
      </c>
      <c r="C63" s="380" t="s">
        <v>97</v>
      </c>
      <c r="D63" s="380" t="s">
        <v>97</v>
      </c>
      <c r="E63" s="380" t="s">
        <v>311</v>
      </c>
      <c r="F63" s="380"/>
      <c r="G63" s="71">
        <v>7</v>
      </c>
      <c r="H63" s="71">
        <f>MIN(M63:AR63)</f>
        <v>4</v>
      </c>
      <c r="I63" s="71">
        <f>MIN(R63:AR63)</f>
        <v>4</v>
      </c>
      <c r="J63" s="72">
        <f>AVERAGE(M63:AR63)</f>
        <v>4</v>
      </c>
      <c r="K63" s="72">
        <f>MEDIAN(M63:AR63)</f>
        <v>4</v>
      </c>
      <c r="L63" s="366">
        <f>COUNT(M63:AR63)</f>
        <v>3</v>
      </c>
      <c r="M63" s="71">
        <v>4</v>
      </c>
      <c r="N63" s="71"/>
      <c r="O63" s="71"/>
      <c r="P63" s="71"/>
      <c r="Q63" s="71">
        <v>4</v>
      </c>
      <c r="R63" s="71"/>
      <c r="S63" s="71"/>
      <c r="T63" s="71"/>
      <c r="U63" s="71"/>
      <c r="V63" s="71"/>
      <c r="W63" s="71"/>
      <c r="X63" s="71"/>
      <c r="Y63" s="71"/>
      <c r="Z63" s="71"/>
      <c r="AA63" s="71">
        <v>4</v>
      </c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</row>
    <row r="64" spans="2:44" ht="15.75">
      <c r="B64" s="378" t="s">
        <v>97</v>
      </c>
      <c r="C64" s="380" t="s">
        <v>97</v>
      </c>
      <c r="D64" s="380" t="s">
        <v>97</v>
      </c>
      <c r="E64" s="380" t="s">
        <v>312</v>
      </c>
      <c r="F64" s="380"/>
      <c r="G64" s="71"/>
      <c r="H64" s="71"/>
      <c r="I64" s="71"/>
      <c r="J64" s="72"/>
      <c r="K64" s="72"/>
      <c r="L64" s="366"/>
      <c r="M64" s="71"/>
      <c r="N64" s="71"/>
      <c r="O64" s="71"/>
      <c r="P64" s="71"/>
      <c r="Q64" s="71">
        <v>4</v>
      </c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</row>
    <row r="65" spans="1:44" ht="15.75">
      <c r="B65" s="379" t="s">
        <v>102</v>
      </c>
      <c r="C65" s="381" t="s">
        <v>172</v>
      </c>
      <c r="D65" s="381" t="s">
        <v>172</v>
      </c>
      <c r="E65" s="381" t="s">
        <v>311</v>
      </c>
      <c r="F65" s="381"/>
      <c r="G65" s="71">
        <v>78</v>
      </c>
      <c r="H65" s="71">
        <f>MIN(M65:AR65)</f>
        <v>3</v>
      </c>
      <c r="I65" s="71">
        <f>MIN(R65:AR65)</f>
        <v>3</v>
      </c>
      <c r="J65" s="72">
        <f>AVERAGE(M65:AR65)</f>
        <v>4.625</v>
      </c>
      <c r="K65" s="72">
        <f>MEDIAN(M65:AR65)</f>
        <v>5</v>
      </c>
      <c r="L65" s="366">
        <f>COUNT(M65:AR65)</f>
        <v>8</v>
      </c>
      <c r="M65" s="71">
        <v>5</v>
      </c>
      <c r="N65" s="71">
        <v>6</v>
      </c>
      <c r="O65" s="71"/>
      <c r="P65" s="71"/>
      <c r="Q65" s="71">
        <v>5</v>
      </c>
      <c r="R65" s="71">
        <v>3</v>
      </c>
      <c r="S65" s="71"/>
      <c r="T65" s="71">
        <v>5</v>
      </c>
      <c r="U65" s="71">
        <v>4</v>
      </c>
      <c r="V65" s="71"/>
      <c r="W65" s="71"/>
      <c r="X65" s="71"/>
      <c r="Y65" s="71"/>
      <c r="Z65" s="71" t="s">
        <v>251</v>
      </c>
      <c r="AA65" s="71"/>
      <c r="AB65" s="71"/>
      <c r="AC65" s="71">
        <v>4</v>
      </c>
      <c r="AD65" s="71"/>
      <c r="AE65" s="71"/>
      <c r="AF65" s="71"/>
      <c r="AG65" s="71"/>
      <c r="AH65" s="71">
        <v>5</v>
      </c>
      <c r="AI65" s="71"/>
      <c r="AJ65" s="71"/>
      <c r="AK65" s="71"/>
      <c r="AL65" s="71"/>
      <c r="AM65" s="71"/>
      <c r="AN65" s="71"/>
      <c r="AO65" s="71"/>
      <c r="AP65" s="71"/>
      <c r="AQ65" s="71"/>
      <c r="AR65" s="71"/>
    </row>
    <row r="66" spans="1:44" ht="15.75">
      <c r="B66" s="379" t="s">
        <v>102</v>
      </c>
      <c r="C66" s="381" t="s">
        <v>172</v>
      </c>
      <c r="D66" s="381" t="s">
        <v>172</v>
      </c>
      <c r="E66" s="380" t="s">
        <v>316</v>
      </c>
      <c r="F66" s="380"/>
      <c r="G66" s="71">
        <v>8</v>
      </c>
      <c r="H66" s="71"/>
      <c r="I66" s="71"/>
      <c r="J66" s="72"/>
      <c r="K66" s="72"/>
      <c r="L66" s="366">
        <f>COUNT(M66:AR66)</f>
        <v>1</v>
      </c>
      <c r="M66" s="71">
        <v>5</v>
      </c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</row>
    <row r="67" spans="1:44" ht="15.75">
      <c r="B67" s="379" t="s">
        <v>102</v>
      </c>
      <c r="C67" s="381" t="s">
        <v>172</v>
      </c>
      <c r="D67" s="381" t="s">
        <v>172</v>
      </c>
      <c r="E67" s="380" t="s">
        <v>316</v>
      </c>
      <c r="F67" s="380"/>
      <c r="G67" s="71">
        <v>33</v>
      </c>
      <c r="H67" s="71"/>
      <c r="I67" s="71"/>
      <c r="J67" s="72"/>
      <c r="K67" s="72"/>
      <c r="L67" s="366"/>
      <c r="M67" s="71"/>
      <c r="N67" s="71"/>
      <c r="O67" s="71"/>
      <c r="P67" s="71"/>
      <c r="Q67" s="71"/>
      <c r="R67" s="71"/>
      <c r="S67" s="71"/>
      <c r="T67" s="71"/>
      <c r="U67" s="71">
        <v>4</v>
      </c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</row>
    <row r="68" spans="1:44" ht="15.75">
      <c r="B68" s="379" t="s">
        <v>102</v>
      </c>
      <c r="C68" s="381" t="s">
        <v>172</v>
      </c>
      <c r="D68" s="381" t="s">
        <v>172</v>
      </c>
      <c r="E68" s="380" t="s">
        <v>316</v>
      </c>
      <c r="F68" s="380"/>
      <c r="G68" s="71">
        <v>63</v>
      </c>
      <c r="H68" s="71"/>
      <c r="I68" s="71"/>
      <c r="J68" s="72"/>
      <c r="K68" s="72"/>
      <c r="L68" s="366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>
        <v>5</v>
      </c>
      <c r="AI68" s="71"/>
      <c r="AJ68" s="71"/>
      <c r="AK68" s="71"/>
      <c r="AL68" s="71"/>
      <c r="AM68" s="71"/>
      <c r="AN68" s="71"/>
      <c r="AO68" s="71"/>
      <c r="AP68" s="71"/>
      <c r="AQ68" s="71"/>
      <c r="AR68" s="71"/>
    </row>
    <row r="69" spans="1:44" ht="15.75">
      <c r="B69" s="379" t="s">
        <v>102</v>
      </c>
      <c r="C69" s="381" t="s">
        <v>172</v>
      </c>
      <c r="D69" s="381" t="s">
        <v>172</v>
      </c>
      <c r="E69" s="380" t="s">
        <v>316</v>
      </c>
      <c r="F69" s="380"/>
      <c r="G69" s="71">
        <v>81</v>
      </c>
      <c r="H69" s="71"/>
      <c r="I69" s="71"/>
      <c r="J69" s="72"/>
      <c r="K69" s="72"/>
      <c r="L69" s="366"/>
      <c r="M69" s="71"/>
      <c r="N69" s="71">
        <v>6</v>
      </c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</row>
    <row r="70" spans="1:44" ht="15.75">
      <c r="B70" s="379" t="s">
        <v>102</v>
      </c>
      <c r="C70" s="381" t="s">
        <v>172</v>
      </c>
      <c r="D70" s="381" t="s">
        <v>172</v>
      </c>
      <c r="E70" s="380" t="s">
        <v>316</v>
      </c>
      <c r="F70" s="380"/>
      <c r="G70" s="71"/>
      <c r="H70" s="71"/>
      <c r="I70" s="71"/>
      <c r="J70" s="72"/>
      <c r="K70" s="72"/>
      <c r="L70" s="366"/>
      <c r="M70" s="71"/>
      <c r="N70" s="71"/>
      <c r="O70" s="71"/>
      <c r="P70" s="71"/>
      <c r="Q70" s="71">
        <v>5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</row>
    <row r="71" spans="1:44" ht="15.75">
      <c r="B71" s="379" t="s">
        <v>102</v>
      </c>
      <c r="C71" s="381" t="s">
        <v>172</v>
      </c>
      <c r="D71" s="381" t="s">
        <v>172</v>
      </c>
      <c r="E71" s="380" t="s">
        <v>316</v>
      </c>
      <c r="F71" s="380"/>
      <c r="G71" s="71"/>
      <c r="H71" s="71"/>
      <c r="I71" s="71"/>
      <c r="J71" s="72"/>
      <c r="K71" s="72"/>
      <c r="L71" s="366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 t="s">
        <v>245</v>
      </c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</row>
    <row r="72" spans="1:44" ht="15.75">
      <c r="B72" s="378" t="s">
        <v>208</v>
      </c>
      <c r="C72" s="378" t="s">
        <v>208</v>
      </c>
      <c r="D72" s="378" t="s">
        <v>208</v>
      </c>
      <c r="E72" s="380" t="s">
        <v>311</v>
      </c>
      <c r="F72" s="380"/>
      <c r="G72" s="71">
        <v>117</v>
      </c>
      <c r="H72" s="71">
        <f>MIN(M72:AR72)</f>
        <v>4</v>
      </c>
      <c r="I72" s="71">
        <f>MIN(R72:AR72)</f>
        <v>4</v>
      </c>
      <c r="J72" s="72">
        <f>AVERAGE(M72:AR72)</f>
        <v>4</v>
      </c>
      <c r="K72" s="72">
        <f>MEDIAN(M72:AR72)</f>
        <v>4</v>
      </c>
      <c r="L72" s="366">
        <f>COUNT(M72:AR72)</f>
        <v>1</v>
      </c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>
        <v>4</v>
      </c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</row>
    <row r="73" spans="1:44" ht="15.75">
      <c r="B73" s="378" t="s">
        <v>208</v>
      </c>
      <c r="C73" s="378" t="s">
        <v>208</v>
      </c>
      <c r="D73" s="378" t="s">
        <v>208</v>
      </c>
      <c r="E73" s="380" t="s">
        <v>312</v>
      </c>
      <c r="F73" s="380"/>
      <c r="G73" s="71">
        <v>138</v>
      </c>
      <c r="H73" s="71"/>
      <c r="I73" s="71"/>
      <c r="J73" s="72"/>
      <c r="K73" s="72"/>
      <c r="L73" s="366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>
        <v>4</v>
      </c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</row>
    <row r="74" spans="1:44" ht="15.75">
      <c r="B74" s="378" t="s">
        <v>221</v>
      </c>
      <c r="C74" s="378" t="s">
        <v>221</v>
      </c>
      <c r="D74" s="378" t="s">
        <v>221</v>
      </c>
      <c r="E74" s="380" t="s">
        <v>316</v>
      </c>
      <c r="F74" s="378"/>
      <c r="G74" s="71">
        <v>151</v>
      </c>
      <c r="H74" s="71"/>
      <c r="I74" s="71"/>
      <c r="J74" s="72"/>
      <c r="K74" s="72"/>
      <c r="L74" s="366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>
        <v>4</v>
      </c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</row>
    <row r="75" spans="1:44" ht="15.75">
      <c r="B75" s="380" t="s">
        <v>138</v>
      </c>
      <c r="C75" s="380" t="s">
        <v>138</v>
      </c>
      <c r="D75" s="380" t="s">
        <v>138</v>
      </c>
      <c r="E75" s="380" t="s">
        <v>311</v>
      </c>
      <c r="F75" s="380"/>
      <c r="G75" s="71">
        <v>46</v>
      </c>
      <c r="H75" s="71">
        <f>MIN(M75:AR75)</f>
        <v>2</v>
      </c>
      <c r="I75" s="71">
        <f>MIN(R75:AR75)</f>
        <v>2</v>
      </c>
      <c r="J75" s="72">
        <f>AVERAGE(M75:AR75)</f>
        <v>2</v>
      </c>
      <c r="K75" s="72">
        <f>MEDIAN(M75:AR75)</f>
        <v>2</v>
      </c>
      <c r="L75" s="366">
        <f>COUNT(M75:AR75)</f>
        <v>3</v>
      </c>
      <c r="M75" s="71"/>
      <c r="N75" s="71"/>
      <c r="O75" s="71">
        <v>2</v>
      </c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>
        <v>2</v>
      </c>
      <c r="AA75" s="71"/>
      <c r="AB75" s="71"/>
      <c r="AC75" s="71">
        <v>2</v>
      </c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</row>
    <row r="76" spans="1:44" ht="15.75">
      <c r="B76" s="379" t="s">
        <v>277</v>
      </c>
      <c r="C76" s="380" t="s">
        <v>138</v>
      </c>
      <c r="D76" s="380" t="s">
        <v>138</v>
      </c>
      <c r="E76" s="380" t="s">
        <v>312</v>
      </c>
      <c r="F76" s="380"/>
      <c r="G76" s="71"/>
      <c r="H76" s="71"/>
      <c r="I76" s="71"/>
      <c r="J76" s="72"/>
      <c r="K76" s="72"/>
      <c r="L76" s="366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>
        <v>2</v>
      </c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</row>
    <row r="77" spans="1:44" ht="15.75">
      <c r="B77" s="378" t="s">
        <v>235</v>
      </c>
      <c r="C77" s="380" t="s">
        <v>138</v>
      </c>
      <c r="D77" s="380" t="s">
        <v>138</v>
      </c>
      <c r="E77" s="378" t="s">
        <v>312</v>
      </c>
      <c r="F77" s="378"/>
      <c r="G77" s="71">
        <v>166</v>
      </c>
      <c r="H77" s="71"/>
      <c r="I77" s="71"/>
      <c r="J77" s="72"/>
      <c r="K77" s="72"/>
      <c r="L77" s="366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>
        <v>2</v>
      </c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</row>
    <row r="78" spans="1:44" ht="15.75">
      <c r="A78" s="260"/>
      <c r="B78" s="380" t="s">
        <v>97</v>
      </c>
      <c r="C78" s="380" t="s">
        <v>97</v>
      </c>
      <c r="D78" s="380" t="s">
        <v>203</v>
      </c>
      <c r="E78" s="380" t="s">
        <v>312</v>
      </c>
      <c r="F78" s="380"/>
      <c r="G78" s="71">
        <v>112</v>
      </c>
      <c r="H78" s="71">
        <f>MIN(M78:AR78)</f>
        <v>4</v>
      </c>
      <c r="I78" s="71">
        <f>MIN(R78:AR78)</f>
        <v>4</v>
      </c>
      <c r="J78" s="72">
        <f>AVERAGE(M78:AR78)</f>
        <v>4</v>
      </c>
      <c r="K78" s="72">
        <f>MEDIAN(M78:AR78)</f>
        <v>4</v>
      </c>
      <c r="L78" s="366">
        <f>COUNT(M78:AR78)</f>
        <v>1</v>
      </c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>
        <v>4</v>
      </c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</row>
    <row r="79" spans="1:44" ht="15.75">
      <c r="B79" s="378" t="s">
        <v>233</v>
      </c>
      <c r="C79" s="378" t="s">
        <v>233</v>
      </c>
      <c r="D79" s="378" t="s">
        <v>233</v>
      </c>
      <c r="E79" s="378" t="s">
        <v>311</v>
      </c>
      <c r="F79" s="378"/>
      <c r="G79" s="71">
        <v>164</v>
      </c>
      <c r="H79" s="71">
        <f>MIN(M79:AR79)</f>
        <v>2</v>
      </c>
      <c r="I79" s="71">
        <f>MIN(R79:AR79)</f>
        <v>2</v>
      </c>
      <c r="J79" s="72">
        <f>AVERAGE(M79:AR79)</f>
        <v>2</v>
      </c>
      <c r="K79" s="72">
        <f>MEDIAN(M79:AR79)</f>
        <v>2</v>
      </c>
      <c r="L79" s="366">
        <f>COUNT(M79:AR79)</f>
        <v>1</v>
      </c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>
        <v>2</v>
      </c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</row>
    <row r="80" spans="1:44" ht="45.4">
      <c r="B80" s="380" t="s">
        <v>148</v>
      </c>
      <c r="C80" s="380" t="s">
        <v>148</v>
      </c>
      <c r="D80" s="380" t="s">
        <v>148</v>
      </c>
      <c r="E80" s="380" t="s">
        <v>311</v>
      </c>
      <c r="F80" s="380"/>
      <c r="G80" s="71">
        <v>53</v>
      </c>
      <c r="H80" s="71">
        <f>MIN(M80:AR80)</f>
        <v>7</v>
      </c>
      <c r="I80" s="71">
        <f>MIN(R80:AR80)</f>
        <v>7</v>
      </c>
      <c r="J80" s="72">
        <f>AVERAGE(M80:AR80)</f>
        <v>7</v>
      </c>
      <c r="K80" s="72">
        <f>MEDIAN(M80:AR80)</f>
        <v>7</v>
      </c>
      <c r="L80" s="366">
        <f>COUNT(M80:AR80)</f>
        <v>1</v>
      </c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>
        <v>7</v>
      </c>
      <c r="AI80" s="71"/>
      <c r="AJ80" s="71"/>
      <c r="AK80" s="71"/>
      <c r="AL80" s="71"/>
      <c r="AM80" s="71"/>
      <c r="AN80" s="71"/>
      <c r="AO80" s="71"/>
      <c r="AP80" s="71"/>
      <c r="AQ80" s="71"/>
      <c r="AR80" s="71"/>
    </row>
    <row r="81" spans="2:44" ht="15.75">
      <c r="B81" s="380" t="s">
        <v>152</v>
      </c>
      <c r="C81" s="380" t="s">
        <v>152</v>
      </c>
      <c r="D81" s="380" t="s">
        <v>152</v>
      </c>
      <c r="E81" s="380" t="s">
        <v>311</v>
      </c>
      <c r="F81" s="380"/>
      <c r="G81" s="71">
        <v>57</v>
      </c>
      <c r="H81" s="71">
        <f>MIN(M81:AR81)</f>
        <v>3</v>
      </c>
      <c r="I81" s="71">
        <f>MIN(R81:AR81)</f>
        <v>3</v>
      </c>
      <c r="J81" s="72">
        <f>AVERAGE(M81:AR81)</f>
        <v>5.5</v>
      </c>
      <c r="K81" s="72">
        <f>MEDIAN(M81:AR81)</f>
        <v>5.5</v>
      </c>
      <c r="L81" s="366">
        <f>COUNT(M81:AR81)</f>
        <v>2</v>
      </c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>
        <v>3</v>
      </c>
      <c r="AA81" s="71"/>
      <c r="AB81" s="71"/>
      <c r="AC81" s="71"/>
      <c r="AD81" s="71"/>
      <c r="AE81" s="71"/>
      <c r="AF81" s="71"/>
      <c r="AG81" s="71"/>
      <c r="AH81" s="71">
        <v>8</v>
      </c>
      <c r="AI81" s="71"/>
      <c r="AJ81" s="71"/>
      <c r="AK81" s="71"/>
      <c r="AL81" s="71"/>
      <c r="AM81" s="71"/>
      <c r="AN81" s="71"/>
      <c r="AO81" s="71"/>
      <c r="AP81" s="71"/>
      <c r="AQ81" s="71"/>
      <c r="AR81" s="71"/>
    </row>
    <row r="82" spans="2:44" ht="15.75">
      <c r="B82" s="379" t="s">
        <v>278</v>
      </c>
      <c r="C82" s="380" t="s">
        <v>152</v>
      </c>
      <c r="D82" s="380" t="s">
        <v>152</v>
      </c>
      <c r="E82" s="380" t="s">
        <v>312</v>
      </c>
      <c r="F82" s="380"/>
      <c r="G82" s="71"/>
      <c r="H82" s="71"/>
      <c r="I82" s="71"/>
      <c r="J82" s="72"/>
      <c r="K82" s="72"/>
      <c r="L82" s="366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>
        <v>3</v>
      </c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</row>
    <row r="83" spans="2:44" ht="15.75">
      <c r="B83" s="378" t="s">
        <v>236</v>
      </c>
      <c r="C83" s="378" t="s">
        <v>236</v>
      </c>
      <c r="D83" s="378" t="s">
        <v>236</v>
      </c>
      <c r="E83" s="378" t="s">
        <v>311</v>
      </c>
      <c r="F83" s="378"/>
      <c r="G83" s="71">
        <v>167</v>
      </c>
      <c r="H83" s="71">
        <f>MIN(M83:AR83)</f>
        <v>1</v>
      </c>
      <c r="I83" s="71">
        <f>MIN(R83:AR83)</f>
        <v>1</v>
      </c>
      <c r="J83" s="72">
        <f>AVERAGE(M83:AR83)</f>
        <v>1.5</v>
      </c>
      <c r="K83" s="72">
        <f>MEDIAN(M83:AR83)</f>
        <v>1.5</v>
      </c>
      <c r="L83" s="366">
        <f>COUNT(M83:AR83)</f>
        <v>2</v>
      </c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>
        <v>2</v>
      </c>
      <c r="AA83" s="71"/>
      <c r="AB83" s="71"/>
      <c r="AC83" s="71">
        <v>1</v>
      </c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</row>
    <row r="84" spans="2:44" ht="15.75">
      <c r="B84" s="379" t="s">
        <v>279</v>
      </c>
      <c r="C84" s="378" t="s">
        <v>236</v>
      </c>
      <c r="D84" s="378" t="s">
        <v>236</v>
      </c>
      <c r="E84" s="380" t="s">
        <v>312</v>
      </c>
      <c r="F84" s="380"/>
      <c r="G84" s="71"/>
      <c r="H84" s="71"/>
      <c r="I84" s="71"/>
      <c r="J84" s="72"/>
      <c r="K84" s="72"/>
      <c r="L84" s="366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>
        <v>2</v>
      </c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</row>
    <row r="85" spans="2:44" ht="15.75">
      <c r="B85" s="378" t="s">
        <v>222</v>
      </c>
      <c r="C85" s="378" t="s">
        <v>222</v>
      </c>
      <c r="D85" s="378" t="s">
        <v>222</v>
      </c>
      <c r="E85" s="378" t="s">
        <v>311</v>
      </c>
      <c r="F85" s="378"/>
      <c r="G85" s="71">
        <v>152</v>
      </c>
      <c r="H85" s="71">
        <f>MIN(M85:AR85)</f>
        <v>0</v>
      </c>
      <c r="I85" s="71">
        <f>MIN(R85:AR85)</f>
        <v>0</v>
      </c>
      <c r="J85" s="72" t="e">
        <f>AVERAGE(M85:AR85)</f>
        <v>#DIV/0!</v>
      </c>
      <c r="K85" s="72" t="e">
        <f>MEDIAN(M85:AR85)</f>
        <v>#NUM!</v>
      </c>
      <c r="L85" s="366">
        <f>COUNT(M85:AR85)</f>
        <v>0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 t="s">
        <v>243</v>
      </c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</row>
    <row r="86" spans="2:44" ht="15.75">
      <c r="B86" s="379" t="s">
        <v>280</v>
      </c>
      <c r="C86" s="379" t="s">
        <v>280</v>
      </c>
      <c r="D86" s="379" t="s">
        <v>280</v>
      </c>
      <c r="E86" s="380" t="s">
        <v>311</v>
      </c>
      <c r="F86" s="380"/>
      <c r="G86" s="71"/>
      <c r="H86" s="71">
        <f>MIN(M86:AR86)</f>
        <v>2</v>
      </c>
      <c r="I86" s="71">
        <f>MIN(R86:AR86)</f>
        <v>2</v>
      </c>
      <c r="J86" s="72">
        <f>AVERAGE(M86:AR86)</f>
        <v>2</v>
      </c>
      <c r="K86" s="72">
        <f>MEDIAN(M86:AR86)</f>
        <v>2</v>
      </c>
      <c r="L86" s="366">
        <f>COUNT(M86:AR86)</f>
        <v>1</v>
      </c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>
        <v>2</v>
      </c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</row>
    <row r="87" spans="2:44" ht="15.75">
      <c r="B87" s="378" t="s">
        <v>240</v>
      </c>
      <c r="C87" s="378" t="s">
        <v>240</v>
      </c>
      <c r="D87" s="378" t="s">
        <v>240</v>
      </c>
      <c r="E87" s="378" t="s">
        <v>311</v>
      </c>
      <c r="F87" s="378"/>
      <c r="G87" s="71">
        <v>171</v>
      </c>
      <c r="H87" s="71">
        <f>MIN(M87:AR87)</f>
        <v>1</v>
      </c>
      <c r="I87" s="71">
        <f>MIN(R87:AR87)</f>
        <v>1</v>
      </c>
      <c r="J87" s="72">
        <f>AVERAGE(M87:AR87)</f>
        <v>1</v>
      </c>
      <c r="K87" s="72">
        <f>MEDIAN(M87:AR87)</f>
        <v>1</v>
      </c>
      <c r="L87" s="366">
        <f>COUNT(M87:AR87)</f>
        <v>1</v>
      </c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>
        <v>1</v>
      </c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</row>
    <row r="88" spans="2:44" ht="30.4">
      <c r="B88" s="380" t="s">
        <v>175</v>
      </c>
      <c r="C88" s="380" t="s">
        <v>175</v>
      </c>
      <c r="D88" s="380" t="s">
        <v>175</v>
      </c>
      <c r="E88" s="380" t="s">
        <v>311</v>
      </c>
      <c r="F88" s="380"/>
      <c r="G88" s="71">
        <v>82</v>
      </c>
      <c r="H88" s="71">
        <f>MIN(M88:AR88)</f>
        <v>6</v>
      </c>
      <c r="I88" s="71">
        <f>MIN(R88:AR88)</f>
        <v>0</v>
      </c>
      <c r="J88" s="72">
        <f>AVERAGE(M88:AR88)</f>
        <v>6</v>
      </c>
      <c r="K88" s="72">
        <f>MEDIAN(M88:AR88)</f>
        <v>6</v>
      </c>
      <c r="L88" s="366">
        <f>COUNT(M88:AR88)</f>
        <v>1</v>
      </c>
      <c r="M88" s="71"/>
      <c r="N88" s="71">
        <v>6</v>
      </c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</row>
    <row r="89" spans="2:44" ht="15.75">
      <c r="B89" s="380" t="s">
        <v>117</v>
      </c>
      <c r="C89" s="380" t="s">
        <v>117</v>
      </c>
      <c r="D89" s="380" t="s">
        <v>117</v>
      </c>
      <c r="E89" s="380" t="s">
        <v>311</v>
      </c>
      <c r="F89" s="380"/>
      <c r="G89" s="71">
        <v>9</v>
      </c>
      <c r="H89" s="71">
        <f>MIN(M89:AR89)</f>
        <v>2</v>
      </c>
      <c r="I89" s="71">
        <f>MIN(R89:AR89)</f>
        <v>2</v>
      </c>
      <c r="J89" s="72">
        <f>AVERAGE(M89:AR89)</f>
        <v>3.3333333333333335</v>
      </c>
      <c r="K89" s="72">
        <f>MEDIAN(M89:AR89)</f>
        <v>3</v>
      </c>
      <c r="L89" s="366">
        <f>COUNT(M89:AR89)</f>
        <v>3</v>
      </c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>
        <v>5</v>
      </c>
      <c r="Y89" s="71"/>
      <c r="Z89" s="71">
        <v>2</v>
      </c>
      <c r="AA89" s="71"/>
      <c r="AB89" s="71"/>
      <c r="AC89" s="71"/>
      <c r="AD89" s="71"/>
      <c r="AE89" s="71"/>
      <c r="AF89" s="71"/>
      <c r="AG89" s="71"/>
      <c r="AH89" s="71"/>
      <c r="AI89" s="71"/>
      <c r="AJ89" s="71">
        <v>3</v>
      </c>
      <c r="AK89" s="71"/>
      <c r="AL89" s="71"/>
      <c r="AM89" s="71"/>
      <c r="AN89" s="71"/>
      <c r="AO89" s="71"/>
      <c r="AP89" s="71"/>
      <c r="AQ89" s="71"/>
      <c r="AR89" s="71"/>
    </row>
    <row r="90" spans="2:44" ht="15.75">
      <c r="B90" s="378" t="s">
        <v>117</v>
      </c>
      <c r="C90" s="380" t="s">
        <v>117</v>
      </c>
      <c r="D90" s="380" t="s">
        <v>117</v>
      </c>
      <c r="E90" s="380" t="s">
        <v>312</v>
      </c>
      <c r="F90" s="380"/>
      <c r="G90" s="71">
        <v>131</v>
      </c>
      <c r="H90" s="71"/>
      <c r="I90" s="71"/>
      <c r="J90" s="72"/>
      <c r="K90" s="72"/>
      <c r="L90" s="366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>
        <v>3</v>
      </c>
      <c r="AK90" s="71"/>
      <c r="AL90" s="71"/>
      <c r="AM90" s="71"/>
      <c r="AN90" s="71"/>
      <c r="AO90" s="71"/>
      <c r="AP90" s="71"/>
      <c r="AQ90" s="71"/>
      <c r="AR90" s="71"/>
    </row>
    <row r="91" spans="2:44" ht="75.400000000000006">
      <c r="B91" s="380" t="s">
        <v>183</v>
      </c>
      <c r="C91" s="380" t="s">
        <v>183</v>
      </c>
      <c r="D91" s="380" t="s">
        <v>183</v>
      </c>
      <c r="E91" s="380" t="s">
        <v>311</v>
      </c>
      <c r="F91" s="380"/>
      <c r="G91" s="71">
        <v>91</v>
      </c>
      <c r="H91" s="71"/>
      <c r="I91" s="71"/>
      <c r="J91" s="72"/>
      <c r="K91" s="72"/>
      <c r="L91" s="366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>
        <v>5</v>
      </c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</row>
    <row r="92" spans="2:44" ht="15.75">
      <c r="B92" s="380" t="s">
        <v>153</v>
      </c>
      <c r="C92" s="380" t="s">
        <v>153</v>
      </c>
      <c r="D92" s="380" t="s">
        <v>153</v>
      </c>
      <c r="E92" s="380" t="s">
        <v>311</v>
      </c>
      <c r="F92" s="380"/>
      <c r="G92" s="71">
        <v>58</v>
      </c>
      <c r="H92" s="71">
        <f>MIN(M92:AR92)</f>
        <v>0</v>
      </c>
      <c r="I92" s="71">
        <f>MIN(R92:AR92)</f>
        <v>0</v>
      </c>
      <c r="J92" s="72" t="e">
        <f>AVERAGE(M92:AR92)</f>
        <v>#DIV/0!</v>
      </c>
      <c r="K92" s="72" t="e">
        <f>MEDIAN(M92:AR92)</f>
        <v>#NUM!</v>
      </c>
      <c r="L92" s="366">
        <f>COUNT(M92:AR92)</f>
        <v>0</v>
      </c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 t="s">
        <v>168</v>
      </c>
      <c r="AI92" s="71"/>
      <c r="AJ92" s="71"/>
      <c r="AK92" s="71"/>
      <c r="AL92" s="71"/>
      <c r="AM92" s="71"/>
      <c r="AN92" s="71"/>
      <c r="AO92" s="71"/>
      <c r="AP92" s="71"/>
      <c r="AQ92" s="71"/>
      <c r="AR92" s="71"/>
    </row>
    <row r="93" spans="2:44" ht="15.75">
      <c r="B93" s="378" t="s">
        <v>241</v>
      </c>
      <c r="C93" s="378" t="s">
        <v>241</v>
      </c>
      <c r="D93" s="378" t="s">
        <v>241</v>
      </c>
      <c r="E93" s="378" t="s">
        <v>311</v>
      </c>
      <c r="F93" s="378"/>
      <c r="G93" s="71">
        <v>172</v>
      </c>
      <c r="H93" s="71">
        <f>MIN(M93:AR93)</f>
        <v>2</v>
      </c>
      <c r="I93" s="71">
        <f>MIN(R93:AR93)</f>
        <v>2</v>
      </c>
      <c r="J93" s="72">
        <f>AVERAGE(M93:AR93)</f>
        <v>2</v>
      </c>
      <c r="K93" s="72">
        <f>MEDIAN(M93:AR93)</f>
        <v>2</v>
      </c>
      <c r="L93" s="366">
        <f>COUNT(M93:AR93)</f>
        <v>1</v>
      </c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>
        <v>2</v>
      </c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</row>
    <row r="94" spans="2:44" ht="15.75">
      <c r="B94" s="381" t="s">
        <v>137</v>
      </c>
      <c r="C94" s="381" t="s">
        <v>137</v>
      </c>
      <c r="D94" s="381" t="s">
        <v>137</v>
      </c>
      <c r="E94" s="381" t="s">
        <v>311</v>
      </c>
      <c r="F94" s="381"/>
      <c r="G94" s="71">
        <v>45</v>
      </c>
      <c r="H94" s="71">
        <f>MIN(M94:AR94)</f>
        <v>4</v>
      </c>
      <c r="I94" s="71">
        <f>MIN(R94:AR94)</f>
        <v>0</v>
      </c>
      <c r="J94" s="72">
        <f>AVERAGE(M94:AR94)</f>
        <v>4</v>
      </c>
      <c r="K94" s="72">
        <f>MEDIAN(M94:AR94)</f>
        <v>4</v>
      </c>
      <c r="L94" s="366">
        <f>COUNT(M94:AR94)</f>
        <v>1</v>
      </c>
      <c r="M94" s="71"/>
      <c r="N94" s="71"/>
      <c r="O94" s="71">
        <v>4</v>
      </c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</row>
    <row r="95" spans="2:44" ht="15.75">
      <c r="B95" s="380" t="s">
        <v>132</v>
      </c>
      <c r="C95" s="379" t="s">
        <v>280</v>
      </c>
      <c r="D95" s="379" t="s">
        <v>280</v>
      </c>
      <c r="E95" s="380" t="s">
        <v>312</v>
      </c>
      <c r="F95" s="380"/>
      <c r="G95" s="71">
        <v>40</v>
      </c>
      <c r="H95" s="71"/>
      <c r="I95" s="71"/>
      <c r="J95" s="72"/>
      <c r="K95" s="72"/>
      <c r="L95" s="366"/>
      <c r="M95" s="71"/>
      <c r="N95" s="71"/>
      <c r="O95" s="71">
        <v>2</v>
      </c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</row>
    <row r="96" spans="2:44" ht="30.4">
      <c r="B96" s="380" t="s">
        <v>106</v>
      </c>
      <c r="C96" s="380" t="s">
        <v>106</v>
      </c>
      <c r="D96" s="380" t="s">
        <v>106</v>
      </c>
      <c r="E96" s="380" t="s">
        <v>311</v>
      </c>
      <c r="F96" s="380"/>
      <c r="G96" s="71">
        <v>10</v>
      </c>
      <c r="H96" s="71">
        <f>MIN(M96:AR96)</f>
        <v>3</v>
      </c>
      <c r="I96" s="71">
        <f>MIN(R96:AR96)</f>
        <v>3</v>
      </c>
      <c r="J96" s="72">
        <f>AVERAGE(M96:AR96)</f>
        <v>3</v>
      </c>
      <c r="K96" s="72">
        <f>MEDIAN(M96:AR96)</f>
        <v>3</v>
      </c>
      <c r="L96" s="366">
        <f>COUNT(M96:AR96)</f>
        <v>1</v>
      </c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>
        <v>3</v>
      </c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</row>
    <row r="97" spans="2:44" ht="15.75">
      <c r="B97" s="380" t="s">
        <v>98</v>
      </c>
      <c r="C97" s="380" t="s">
        <v>98</v>
      </c>
      <c r="D97" s="380" t="s">
        <v>98</v>
      </c>
      <c r="E97" s="380" t="s">
        <v>311</v>
      </c>
      <c r="F97" s="380"/>
      <c r="G97" s="71">
        <v>11</v>
      </c>
      <c r="H97" s="71">
        <f>MIN(M97:AR97)</f>
        <v>2</v>
      </c>
      <c r="I97" s="71">
        <f>MIN(R97:AR97)</f>
        <v>2</v>
      </c>
      <c r="J97" s="72">
        <f>AVERAGE(M97:AR97)</f>
        <v>4.2</v>
      </c>
      <c r="K97" s="72">
        <f>MEDIAN(M97:AR97)</f>
        <v>2</v>
      </c>
      <c r="L97" s="366">
        <f>COUNT(M97:AR97)</f>
        <v>5</v>
      </c>
      <c r="M97" s="71">
        <v>2</v>
      </c>
      <c r="N97" s="71"/>
      <c r="O97" s="71">
        <v>7</v>
      </c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>
        <v>2</v>
      </c>
      <c r="AA97" s="71">
        <v>2</v>
      </c>
      <c r="AB97" s="71"/>
      <c r="AC97" s="71"/>
      <c r="AD97" s="71"/>
      <c r="AE97" s="71"/>
      <c r="AF97" s="71"/>
      <c r="AG97" s="71"/>
      <c r="AH97" s="71">
        <v>8</v>
      </c>
      <c r="AI97" s="71"/>
      <c r="AJ97" s="71"/>
      <c r="AK97" s="71"/>
      <c r="AL97" s="71"/>
      <c r="AM97" s="71"/>
      <c r="AN97" s="71"/>
      <c r="AO97" s="71"/>
      <c r="AP97" s="71"/>
      <c r="AQ97" s="71"/>
      <c r="AR97" s="71"/>
    </row>
    <row r="98" spans="2:44" ht="15.75">
      <c r="B98" s="380" t="s">
        <v>133</v>
      </c>
      <c r="C98" s="380" t="s">
        <v>98</v>
      </c>
      <c r="D98" s="380" t="s">
        <v>98</v>
      </c>
      <c r="E98" s="380" t="s">
        <v>312</v>
      </c>
      <c r="F98" s="380"/>
      <c r="G98" s="71">
        <v>41</v>
      </c>
      <c r="H98" s="71"/>
      <c r="I98" s="71"/>
      <c r="J98" s="72"/>
      <c r="K98" s="72"/>
      <c r="L98" s="366"/>
      <c r="M98" s="71"/>
      <c r="N98" s="71"/>
      <c r="O98" s="71" t="s">
        <v>139</v>
      </c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</row>
    <row r="99" spans="2:44" ht="15.75">
      <c r="B99" s="380" t="s">
        <v>133</v>
      </c>
      <c r="C99" s="380" t="s">
        <v>98</v>
      </c>
      <c r="D99" s="380" t="s">
        <v>98</v>
      </c>
      <c r="E99" s="380" t="s">
        <v>312</v>
      </c>
      <c r="F99" s="380"/>
      <c r="G99" s="71">
        <v>59</v>
      </c>
      <c r="H99" s="71"/>
      <c r="I99" s="71"/>
      <c r="J99" s="72"/>
      <c r="K99" s="72"/>
      <c r="L99" s="366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 t="s">
        <v>169</v>
      </c>
      <c r="AI99" s="71"/>
      <c r="AJ99" s="71"/>
      <c r="AK99" s="71"/>
      <c r="AL99" s="71"/>
      <c r="AM99" s="71"/>
      <c r="AN99" s="71"/>
      <c r="AO99" s="71"/>
      <c r="AP99" s="71"/>
      <c r="AQ99" s="71"/>
      <c r="AR99" s="71"/>
    </row>
    <row r="100" spans="2:44" ht="15.75">
      <c r="B100" s="380" t="s">
        <v>194</v>
      </c>
      <c r="C100" s="380" t="s">
        <v>98</v>
      </c>
      <c r="D100" s="380" t="s">
        <v>98</v>
      </c>
      <c r="E100" s="380" t="s">
        <v>312</v>
      </c>
      <c r="F100" s="380"/>
      <c r="G100" s="71">
        <v>102</v>
      </c>
      <c r="H100" s="71"/>
      <c r="I100" s="71"/>
      <c r="J100" s="72"/>
      <c r="K100" s="72"/>
      <c r="L100" s="366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>
        <v>2</v>
      </c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</row>
    <row r="101" spans="2:44" ht="15.75">
      <c r="B101" s="378" t="s">
        <v>207</v>
      </c>
      <c r="C101" s="380" t="s">
        <v>98</v>
      </c>
      <c r="D101" s="380" t="s">
        <v>98</v>
      </c>
      <c r="E101" s="380" t="s">
        <v>312</v>
      </c>
      <c r="F101" s="380"/>
      <c r="G101" s="71">
        <v>116</v>
      </c>
      <c r="H101" s="71"/>
      <c r="I101" s="71"/>
      <c r="J101" s="72"/>
      <c r="K101" s="72"/>
      <c r="L101" s="366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</row>
    <row r="102" spans="2:44" ht="15.75">
      <c r="B102" s="378" t="s">
        <v>207</v>
      </c>
      <c r="C102" s="380" t="s">
        <v>98</v>
      </c>
      <c r="D102" s="380" t="s">
        <v>98</v>
      </c>
      <c r="E102" s="380" t="s">
        <v>312</v>
      </c>
      <c r="F102" s="380"/>
      <c r="G102" s="71">
        <v>137</v>
      </c>
      <c r="H102" s="71"/>
      <c r="I102" s="71"/>
      <c r="J102" s="72"/>
      <c r="K102" s="72"/>
      <c r="L102" s="366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>
        <v>5</v>
      </c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</row>
    <row r="103" spans="2:44" ht="15.75">
      <c r="B103" s="379" t="s">
        <v>281</v>
      </c>
      <c r="C103" s="380" t="s">
        <v>98</v>
      </c>
      <c r="D103" s="380" t="s">
        <v>98</v>
      </c>
      <c r="E103" s="380" t="s">
        <v>312</v>
      </c>
      <c r="F103" s="380"/>
      <c r="G103" s="71"/>
      <c r="H103" s="71"/>
      <c r="I103" s="71"/>
      <c r="J103" s="72"/>
      <c r="K103" s="72"/>
      <c r="L103" s="366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>
        <v>2</v>
      </c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</row>
    <row r="104" spans="2:44" ht="30.4">
      <c r="B104" s="380" t="s">
        <v>177</v>
      </c>
      <c r="C104" s="380" t="s">
        <v>177</v>
      </c>
      <c r="D104" s="380" t="s">
        <v>177</v>
      </c>
      <c r="E104" s="380" t="s">
        <v>311</v>
      </c>
      <c r="F104" s="380"/>
      <c r="G104" s="71">
        <v>84</v>
      </c>
      <c r="H104" s="71">
        <f>MIN(M104:AR104)</f>
        <v>6</v>
      </c>
      <c r="I104" s="71">
        <f>MIN(R104:AR104)</f>
        <v>0</v>
      </c>
      <c r="J104" s="72">
        <f>AVERAGE(M104:AR104)</f>
        <v>6</v>
      </c>
      <c r="K104" s="72">
        <f>MEDIAN(M104:AR104)</f>
        <v>6</v>
      </c>
      <c r="L104" s="366">
        <f>COUNT(M104:AR104)</f>
        <v>1</v>
      </c>
      <c r="M104" s="71"/>
      <c r="N104" s="71">
        <v>6</v>
      </c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 t="s">
        <v>251</v>
      </c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</row>
    <row r="105" spans="2:44" ht="30.4">
      <c r="B105" s="380" t="s">
        <v>176</v>
      </c>
      <c r="C105" s="380" t="s">
        <v>176</v>
      </c>
      <c r="D105" s="380" t="s">
        <v>176</v>
      </c>
      <c r="E105" s="380" t="s">
        <v>311</v>
      </c>
      <c r="F105" s="380"/>
      <c r="G105" s="71">
        <v>83</v>
      </c>
      <c r="H105" s="71">
        <f>MIN(M105:AR105)</f>
        <v>6</v>
      </c>
      <c r="I105" s="71">
        <f>MIN(R105:AR105)</f>
        <v>0</v>
      </c>
      <c r="J105" s="72">
        <f>AVERAGE(M105:AR105)</f>
        <v>6</v>
      </c>
      <c r="K105" s="72">
        <f>MEDIAN(M105:AR105)</f>
        <v>6</v>
      </c>
      <c r="L105" s="366">
        <f>COUNT(M105:AR105)</f>
        <v>1</v>
      </c>
      <c r="M105" s="71"/>
      <c r="N105" s="71">
        <v>6</v>
      </c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</row>
    <row r="106" spans="2:44" ht="30.4">
      <c r="B106" s="379" t="s">
        <v>282</v>
      </c>
      <c r="C106" s="380" t="s">
        <v>177</v>
      </c>
      <c r="D106" s="380" t="s">
        <v>177</v>
      </c>
      <c r="E106" s="380" t="s">
        <v>312</v>
      </c>
      <c r="F106" s="380"/>
      <c r="G106" s="71"/>
      <c r="H106" s="71"/>
      <c r="I106" s="71"/>
      <c r="J106" s="72"/>
      <c r="K106" s="72"/>
      <c r="L106" s="366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 t="s">
        <v>245</v>
      </c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</row>
    <row r="107" spans="2:44" ht="15.75">
      <c r="B107" s="378" t="s">
        <v>256</v>
      </c>
      <c r="C107" s="378" t="s">
        <v>256</v>
      </c>
      <c r="D107" s="378" t="s">
        <v>256</v>
      </c>
      <c r="E107" s="380" t="s">
        <v>311</v>
      </c>
      <c r="F107" s="380"/>
      <c r="G107" s="71"/>
      <c r="H107" s="71">
        <f t="shared" ref="H107:H113" si="45">MIN(M107:AR107)</f>
        <v>5</v>
      </c>
      <c r="I107" s="71">
        <f t="shared" ref="I107:I113" si="46">MIN(R107:AR107)</f>
        <v>0</v>
      </c>
      <c r="J107" s="72">
        <f t="shared" ref="J107:J113" si="47">AVERAGE(M107:AR107)</f>
        <v>5</v>
      </c>
      <c r="K107" s="72">
        <f t="shared" ref="K107:K113" si="48">MEDIAN(M107:AR107)</f>
        <v>5</v>
      </c>
      <c r="L107" s="366">
        <f t="shared" ref="L107:L113" si="49">COUNT(M107:AR107)</f>
        <v>1</v>
      </c>
      <c r="M107" s="71"/>
      <c r="N107" s="71"/>
      <c r="O107" s="71"/>
      <c r="P107" s="71"/>
      <c r="Q107" s="71">
        <v>5</v>
      </c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</row>
    <row r="108" spans="2:44" ht="45.4">
      <c r="B108" s="380" t="s">
        <v>123</v>
      </c>
      <c r="C108" s="380" t="s">
        <v>123</v>
      </c>
      <c r="D108" s="380" t="s">
        <v>123</v>
      </c>
      <c r="E108" s="380" t="s">
        <v>311</v>
      </c>
      <c r="F108" s="380"/>
      <c r="G108" s="71">
        <v>30</v>
      </c>
      <c r="H108" s="71">
        <f t="shared" si="45"/>
        <v>5</v>
      </c>
      <c r="I108" s="71">
        <f t="shared" si="46"/>
        <v>5</v>
      </c>
      <c r="J108" s="72">
        <f t="shared" si="47"/>
        <v>5</v>
      </c>
      <c r="K108" s="72">
        <f t="shared" si="48"/>
        <v>5</v>
      </c>
      <c r="L108" s="366">
        <f t="shared" si="49"/>
        <v>1</v>
      </c>
      <c r="M108" s="71"/>
      <c r="N108" s="71"/>
      <c r="O108" s="71"/>
      <c r="P108" s="71"/>
      <c r="Q108" s="71"/>
      <c r="R108" s="71"/>
      <c r="S108" s="71"/>
      <c r="T108" s="71"/>
      <c r="U108" s="71">
        <v>5</v>
      </c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</row>
    <row r="109" spans="2:44" ht="15.75">
      <c r="B109" s="378" t="s">
        <v>234</v>
      </c>
      <c r="C109" s="378" t="s">
        <v>234</v>
      </c>
      <c r="D109" s="378" t="s">
        <v>234</v>
      </c>
      <c r="E109" s="378" t="s">
        <v>311</v>
      </c>
      <c r="F109" s="378"/>
      <c r="G109" s="71">
        <v>165</v>
      </c>
      <c r="H109" s="71">
        <f t="shared" si="45"/>
        <v>2</v>
      </c>
      <c r="I109" s="71">
        <f t="shared" si="46"/>
        <v>2</v>
      </c>
      <c r="J109" s="72">
        <f t="shared" si="47"/>
        <v>2</v>
      </c>
      <c r="K109" s="72">
        <f t="shared" si="48"/>
        <v>2</v>
      </c>
      <c r="L109" s="366">
        <f t="shared" si="49"/>
        <v>1</v>
      </c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>
        <v>2</v>
      </c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</row>
    <row r="110" spans="2:44" ht="15.75">
      <c r="B110" s="378" t="s">
        <v>216</v>
      </c>
      <c r="C110" s="378" t="s">
        <v>216</v>
      </c>
      <c r="D110" s="378" t="s">
        <v>216</v>
      </c>
      <c r="E110" s="378" t="s">
        <v>311</v>
      </c>
      <c r="F110" s="378"/>
      <c r="G110" s="71">
        <v>146</v>
      </c>
      <c r="H110" s="71">
        <f t="shared" si="45"/>
        <v>4</v>
      </c>
      <c r="I110" s="71">
        <f t="shared" si="46"/>
        <v>4</v>
      </c>
      <c r="J110" s="72">
        <f t="shared" si="47"/>
        <v>4</v>
      </c>
      <c r="K110" s="72">
        <f t="shared" si="48"/>
        <v>4</v>
      </c>
      <c r="L110" s="366">
        <f t="shared" si="49"/>
        <v>1</v>
      </c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>
        <v>4</v>
      </c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</row>
    <row r="111" spans="2:44" ht="15.75">
      <c r="B111" s="379" t="s">
        <v>283</v>
      </c>
      <c r="C111" s="379" t="s">
        <v>283</v>
      </c>
      <c r="D111" s="379" t="s">
        <v>283</v>
      </c>
      <c r="E111" s="380" t="s">
        <v>311</v>
      </c>
      <c r="F111" s="380"/>
      <c r="G111" s="71"/>
      <c r="H111" s="71">
        <f t="shared" si="45"/>
        <v>2</v>
      </c>
      <c r="I111" s="71">
        <f t="shared" si="46"/>
        <v>2</v>
      </c>
      <c r="J111" s="72">
        <f t="shared" si="47"/>
        <v>2</v>
      </c>
      <c r="K111" s="72">
        <f t="shared" si="48"/>
        <v>2</v>
      </c>
      <c r="L111" s="366">
        <f t="shared" si="49"/>
        <v>1</v>
      </c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>
        <v>2</v>
      </c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</row>
    <row r="112" spans="2:44" ht="15.75">
      <c r="B112" s="378" t="s">
        <v>257</v>
      </c>
      <c r="C112" s="378" t="s">
        <v>257</v>
      </c>
      <c r="D112" s="378" t="s">
        <v>257</v>
      </c>
      <c r="E112" s="380" t="s">
        <v>311</v>
      </c>
      <c r="F112" s="380"/>
      <c r="G112" s="71"/>
      <c r="H112" s="71">
        <f t="shared" si="45"/>
        <v>5</v>
      </c>
      <c r="I112" s="71">
        <f t="shared" si="46"/>
        <v>0</v>
      </c>
      <c r="J112" s="72">
        <f t="shared" si="47"/>
        <v>5</v>
      </c>
      <c r="K112" s="72">
        <f t="shared" si="48"/>
        <v>5</v>
      </c>
      <c r="L112" s="366">
        <f t="shared" si="49"/>
        <v>1</v>
      </c>
      <c r="M112" s="71"/>
      <c r="N112" s="71"/>
      <c r="O112" s="71"/>
      <c r="P112" s="71"/>
      <c r="Q112" s="71">
        <v>5</v>
      </c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</row>
    <row r="113" spans="2:44" ht="15.75">
      <c r="B113" s="380" t="s">
        <v>118</v>
      </c>
      <c r="C113" s="380" t="s">
        <v>118</v>
      </c>
      <c r="D113" s="380" t="s">
        <v>118</v>
      </c>
      <c r="E113" s="380" t="s">
        <v>311</v>
      </c>
      <c r="F113" s="380"/>
      <c r="G113" s="71">
        <v>12</v>
      </c>
      <c r="H113" s="71">
        <f t="shared" si="45"/>
        <v>4</v>
      </c>
      <c r="I113" s="71">
        <f t="shared" si="46"/>
        <v>4</v>
      </c>
      <c r="J113" s="72">
        <f t="shared" si="47"/>
        <v>4</v>
      </c>
      <c r="K113" s="72">
        <f t="shared" si="48"/>
        <v>4</v>
      </c>
      <c r="L113" s="366">
        <f t="shared" si="49"/>
        <v>2</v>
      </c>
      <c r="M113" s="285"/>
      <c r="N113" s="71"/>
      <c r="O113" s="71"/>
      <c r="P113" s="71"/>
      <c r="Q113" s="71"/>
      <c r="R113" s="71"/>
      <c r="S113" s="71"/>
      <c r="T113" s="71"/>
      <c r="U113" s="71">
        <v>4</v>
      </c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>
        <v>4</v>
      </c>
      <c r="AK113" s="71"/>
      <c r="AL113" s="71"/>
      <c r="AM113" s="71"/>
      <c r="AN113" s="71"/>
      <c r="AO113" s="71"/>
      <c r="AP113" s="71"/>
      <c r="AQ113" s="71"/>
      <c r="AR113" s="71"/>
    </row>
    <row r="114" spans="2:44" ht="15.75">
      <c r="B114" s="381" t="s">
        <v>126</v>
      </c>
      <c r="C114" s="380" t="s">
        <v>118</v>
      </c>
      <c r="D114" s="380" t="s">
        <v>118</v>
      </c>
      <c r="E114" s="381" t="s">
        <v>312</v>
      </c>
      <c r="F114" s="381"/>
      <c r="G114" s="71">
        <v>34</v>
      </c>
      <c r="H114" s="71"/>
      <c r="I114" s="71"/>
      <c r="J114" s="72"/>
      <c r="K114" s="72"/>
      <c r="L114" s="366"/>
      <c r="M114" s="71"/>
      <c r="N114" s="71"/>
      <c r="O114" s="71"/>
      <c r="P114" s="71"/>
      <c r="Q114" s="71"/>
      <c r="R114" s="71"/>
      <c r="S114" s="71"/>
      <c r="T114" s="71"/>
      <c r="U114" s="71">
        <v>4</v>
      </c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</row>
    <row r="115" spans="2:44" ht="15.75">
      <c r="B115" s="378" t="s">
        <v>118</v>
      </c>
      <c r="C115" s="380" t="s">
        <v>118</v>
      </c>
      <c r="D115" s="380" t="s">
        <v>118</v>
      </c>
      <c r="E115" s="380" t="s">
        <v>312</v>
      </c>
      <c r="F115" s="380"/>
      <c r="G115" s="71">
        <v>132</v>
      </c>
      <c r="H115" s="71"/>
      <c r="I115" s="71"/>
      <c r="J115" s="72"/>
      <c r="K115" s="72"/>
      <c r="L115" s="366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>
        <v>4</v>
      </c>
      <c r="AK115" s="71"/>
      <c r="AL115" s="71"/>
      <c r="AM115" s="71"/>
      <c r="AN115" s="71"/>
      <c r="AO115" s="71"/>
      <c r="AP115" s="71"/>
      <c r="AQ115" s="71"/>
      <c r="AR115" s="71"/>
    </row>
    <row r="116" spans="2:44" ht="45.4">
      <c r="B116" s="380" t="s">
        <v>127</v>
      </c>
      <c r="C116" s="380" t="s">
        <v>127</v>
      </c>
      <c r="D116" s="380" t="s">
        <v>127</v>
      </c>
      <c r="E116" s="380" t="s">
        <v>311</v>
      </c>
      <c r="F116" s="380"/>
      <c r="G116" s="71">
        <v>35</v>
      </c>
      <c r="H116" s="71">
        <f>MIN(M116:AR116)</f>
        <v>4</v>
      </c>
      <c r="I116" s="71">
        <f>MIN(R116:AR116)</f>
        <v>4</v>
      </c>
      <c r="J116" s="72">
        <f>AVERAGE(M116:AR116)</f>
        <v>4</v>
      </c>
      <c r="K116" s="72">
        <f>MEDIAN(M116:AR116)</f>
        <v>4</v>
      </c>
      <c r="L116" s="366">
        <f>COUNT(M116:AR116)</f>
        <v>1</v>
      </c>
      <c r="M116" s="71"/>
      <c r="N116" s="71"/>
      <c r="O116" s="71"/>
      <c r="P116" s="71"/>
      <c r="Q116" s="71"/>
      <c r="R116" s="71"/>
      <c r="S116" s="71"/>
      <c r="T116" s="71"/>
      <c r="U116" s="71">
        <v>4</v>
      </c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</row>
    <row r="117" spans="2:44" ht="15.75">
      <c r="B117" s="380" t="s">
        <v>119</v>
      </c>
      <c r="C117" s="380" t="s">
        <v>119</v>
      </c>
      <c r="D117" s="380" t="s">
        <v>119</v>
      </c>
      <c r="E117" s="380" t="s">
        <v>311</v>
      </c>
      <c r="F117" s="380"/>
      <c r="G117" s="71">
        <v>13</v>
      </c>
      <c r="H117" s="71">
        <f>MIN(M117:AR117)</f>
        <v>4</v>
      </c>
      <c r="I117" s="71">
        <f>MIN(R117:AR117)</f>
        <v>4</v>
      </c>
      <c r="J117" s="72">
        <f>AVERAGE(M117:AR117)</f>
        <v>4.666666666666667</v>
      </c>
      <c r="K117" s="72">
        <f>MEDIAN(M117:AR117)</f>
        <v>5</v>
      </c>
      <c r="L117" s="366">
        <f>COUNT(M117:AR117)</f>
        <v>3</v>
      </c>
      <c r="M117" s="71"/>
      <c r="N117" s="71"/>
      <c r="O117" s="71">
        <v>5</v>
      </c>
      <c r="P117" s="71"/>
      <c r="Q117" s="71"/>
      <c r="R117" s="71"/>
      <c r="S117" s="71"/>
      <c r="T117" s="71"/>
      <c r="U117" s="71"/>
      <c r="V117" s="71"/>
      <c r="W117" s="71"/>
      <c r="X117" s="71">
        <v>5</v>
      </c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>
        <v>4</v>
      </c>
      <c r="AK117" s="71"/>
      <c r="AL117" s="71"/>
      <c r="AM117" s="71"/>
      <c r="AN117" s="71"/>
      <c r="AO117" s="71"/>
      <c r="AP117" s="71"/>
      <c r="AQ117" s="71"/>
      <c r="AR117" s="71"/>
    </row>
    <row r="118" spans="2:44" ht="15.75">
      <c r="B118" s="380" t="s">
        <v>131</v>
      </c>
      <c r="C118" s="380" t="s">
        <v>119</v>
      </c>
      <c r="D118" s="380" t="s">
        <v>119</v>
      </c>
      <c r="E118" s="380" t="s">
        <v>312</v>
      </c>
      <c r="F118" s="380"/>
      <c r="G118" s="71">
        <v>39</v>
      </c>
      <c r="H118" s="71"/>
      <c r="I118" s="71"/>
      <c r="J118" s="72"/>
      <c r="K118" s="72"/>
      <c r="L118" s="366"/>
      <c r="M118" s="71"/>
      <c r="N118" s="71"/>
      <c r="O118" s="71">
        <v>5</v>
      </c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</row>
    <row r="119" spans="2:44" ht="15.75">
      <c r="B119" s="378" t="s">
        <v>119</v>
      </c>
      <c r="C119" s="380" t="s">
        <v>119</v>
      </c>
      <c r="D119" s="380" t="s">
        <v>119</v>
      </c>
      <c r="E119" s="380" t="s">
        <v>312</v>
      </c>
      <c r="F119" s="380"/>
      <c r="G119" s="71">
        <v>133</v>
      </c>
      <c r="H119" s="71"/>
      <c r="I119" s="71"/>
      <c r="J119" s="72"/>
      <c r="K119" s="72"/>
      <c r="L119" s="366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>
        <v>4</v>
      </c>
      <c r="AK119" s="71"/>
      <c r="AL119" s="71"/>
      <c r="AM119" s="71"/>
      <c r="AN119" s="71"/>
      <c r="AO119" s="71"/>
      <c r="AP119" s="71"/>
      <c r="AQ119" s="71"/>
      <c r="AR119" s="71"/>
    </row>
    <row r="120" spans="2:44" ht="45.4">
      <c r="B120" s="380" t="s">
        <v>184</v>
      </c>
      <c r="C120" s="380" t="s">
        <v>119</v>
      </c>
      <c r="D120" s="380" t="s">
        <v>119</v>
      </c>
      <c r="E120" s="380" t="s">
        <v>312</v>
      </c>
      <c r="F120" s="380"/>
      <c r="G120" s="71">
        <v>92</v>
      </c>
      <c r="H120" s="71"/>
      <c r="I120" s="71"/>
      <c r="J120" s="72"/>
      <c r="K120" s="72"/>
      <c r="L120" s="366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>
        <v>5</v>
      </c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</row>
    <row r="121" spans="2:44" ht="30.4">
      <c r="B121" s="380" t="s">
        <v>110</v>
      </c>
      <c r="C121" s="380" t="s">
        <v>110</v>
      </c>
      <c r="D121" s="380" t="s">
        <v>110</v>
      </c>
      <c r="E121" s="380" t="s">
        <v>311</v>
      </c>
      <c r="F121" s="380"/>
      <c r="G121" s="71">
        <v>14</v>
      </c>
      <c r="H121" s="71">
        <f>MIN(M121:AR121)</f>
        <v>3</v>
      </c>
      <c r="I121" s="71">
        <f>MIN(R121:AR121)</f>
        <v>3</v>
      </c>
      <c r="J121" s="72">
        <f>AVERAGE(M121:AR121)</f>
        <v>3</v>
      </c>
      <c r="K121" s="72">
        <f>MEDIAN(M121:AR121)</f>
        <v>3</v>
      </c>
      <c r="L121" s="366">
        <f>COUNT(M121:AR121)</f>
        <v>1</v>
      </c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>
        <v>3</v>
      </c>
      <c r="AK121" s="71"/>
      <c r="AL121" s="71"/>
      <c r="AM121" s="71"/>
      <c r="AN121" s="71"/>
      <c r="AO121" s="71"/>
      <c r="AP121" s="71"/>
      <c r="AQ121" s="71"/>
      <c r="AR121" s="71"/>
    </row>
    <row r="122" spans="2:44" ht="30.4">
      <c r="B122" s="385" t="s">
        <v>110</v>
      </c>
      <c r="C122" s="380" t="s">
        <v>110</v>
      </c>
      <c r="D122" s="380" t="s">
        <v>110</v>
      </c>
      <c r="E122" s="380" t="s">
        <v>312</v>
      </c>
      <c r="F122" s="380"/>
      <c r="G122" s="71">
        <v>122</v>
      </c>
      <c r="H122" s="71"/>
      <c r="I122" s="71"/>
      <c r="J122" s="72"/>
      <c r="K122" s="72"/>
      <c r="L122" s="366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>
        <v>3</v>
      </c>
      <c r="AK122" s="71"/>
      <c r="AL122" s="71"/>
      <c r="AM122" s="71"/>
      <c r="AN122" s="71"/>
      <c r="AO122" s="71"/>
      <c r="AP122" s="71"/>
      <c r="AQ122" s="71"/>
      <c r="AR122" s="71"/>
    </row>
    <row r="123" spans="2:44" ht="15.75">
      <c r="B123" s="379" t="s">
        <v>284</v>
      </c>
      <c r="C123" s="379" t="s">
        <v>284</v>
      </c>
      <c r="D123" s="379" t="s">
        <v>284</v>
      </c>
      <c r="E123" s="380" t="s">
        <v>311</v>
      </c>
      <c r="F123" s="380"/>
      <c r="G123" s="71"/>
      <c r="H123" s="71">
        <f>MIN(M123:AR123)</f>
        <v>0</v>
      </c>
      <c r="I123" s="71">
        <f>MIN(R123:AR123)</f>
        <v>0</v>
      </c>
      <c r="J123" s="72" t="e">
        <f>AVERAGE(M123:AR123)</f>
        <v>#DIV/0!</v>
      </c>
      <c r="K123" s="72" t="e">
        <f>MEDIAN(M123:AR123)</f>
        <v>#NUM!</v>
      </c>
      <c r="L123" s="366">
        <f>COUNT(M123:AR123)</f>
        <v>0</v>
      </c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 t="s">
        <v>295</v>
      </c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</row>
    <row r="124" spans="2:44" ht="15.75">
      <c r="B124" s="380" t="s">
        <v>162</v>
      </c>
      <c r="C124" s="380" t="s">
        <v>162</v>
      </c>
      <c r="D124" s="380" t="s">
        <v>162</v>
      </c>
      <c r="E124" s="380" t="s">
        <v>311</v>
      </c>
      <c r="F124" s="380"/>
      <c r="G124" s="71">
        <v>70</v>
      </c>
      <c r="H124" s="71">
        <f>MIN(M124:AR124)</f>
        <v>5</v>
      </c>
      <c r="I124" s="71">
        <f>MIN(R124:AR124)</f>
        <v>5</v>
      </c>
      <c r="J124" s="72">
        <f>AVERAGE(M124:AR124)</f>
        <v>5</v>
      </c>
      <c r="K124" s="72">
        <f>MEDIAN(M124:AR124)</f>
        <v>5</v>
      </c>
      <c r="L124" s="366">
        <f>COUNT(M124:AR124)</f>
        <v>1</v>
      </c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>
        <v>5</v>
      </c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</row>
    <row r="125" spans="2:44" ht="15.75">
      <c r="B125" s="379" t="s">
        <v>285</v>
      </c>
      <c r="C125" s="379" t="s">
        <v>285</v>
      </c>
      <c r="D125" s="379" t="s">
        <v>285</v>
      </c>
      <c r="E125" s="380" t="s">
        <v>311</v>
      </c>
      <c r="F125" s="380"/>
      <c r="G125" s="71"/>
      <c r="H125" s="71">
        <f>MIN(M125:AR125)</f>
        <v>2</v>
      </c>
      <c r="I125" s="71">
        <f>MIN(R125:AR125)</f>
        <v>2</v>
      </c>
      <c r="J125" s="72">
        <f>AVERAGE(M125:AR125)</f>
        <v>3.5</v>
      </c>
      <c r="K125" s="72">
        <f>MEDIAN(M125:AR125)</f>
        <v>3.5</v>
      </c>
      <c r="L125" s="366">
        <f>COUNT(M125:AR125)</f>
        <v>2</v>
      </c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>
        <v>2</v>
      </c>
      <c r="AA125" s="71">
        <v>5</v>
      </c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</row>
    <row r="126" spans="2:44" ht="15.75">
      <c r="B126" s="380" t="s">
        <v>195</v>
      </c>
      <c r="C126" s="380" t="s">
        <v>195</v>
      </c>
      <c r="D126" s="380" t="s">
        <v>195</v>
      </c>
      <c r="E126" s="380" t="s">
        <v>311</v>
      </c>
      <c r="F126" s="380"/>
      <c r="G126" s="71">
        <v>103</v>
      </c>
      <c r="H126" s="71"/>
      <c r="I126" s="71"/>
      <c r="J126" s="72"/>
      <c r="K126" s="72"/>
      <c r="L126" s="366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>
        <v>5</v>
      </c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</row>
    <row r="127" spans="2:44" ht="15.75">
      <c r="B127" s="379" t="s">
        <v>286</v>
      </c>
      <c r="C127" s="379" t="s">
        <v>286</v>
      </c>
      <c r="D127" s="379" t="s">
        <v>286</v>
      </c>
      <c r="E127" s="380" t="s">
        <v>311</v>
      </c>
      <c r="F127" s="380"/>
      <c r="G127" s="71"/>
      <c r="H127" s="71">
        <f>MIN(M127:AR127)</f>
        <v>2</v>
      </c>
      <c r="I127" s="71">
        <f>MIN(R127:AR127)</f>
        <v>2</v>
      </c>
      <c r="J127" s="72">
        <f>AVERAGE(M127:AR127)</f>
        <v>2</v>
      </c>
      <c r="K127" s="72">
        <f>MEDIAN(M127:AR127)</f>
        <v>2</v>
      </c>
      <c r="L127" s="366">
        <f>COUNT(M127:AR127)</f>
        <v>1</v>
      </c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>
        <v>2</v>
      </c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</row>
    <row r="128" spans="2:44" ht="15.75">
      <c r="B128" s="378" t="s">
        <v>217</v>
      </c>
      <c r="C128" s="378" t="s">
        <v>217</v>
      </c>
      <c r="D128" s="378" t="s">
        <v>217</v>
      </c>
      <c r="E128" s="378" t="s">
        <v>311</v>
      </c>
      <c r="F128" s="378"/>
      <c r="G128" s="71">
        <v>147</v>
      </c>
      <c r="H128" s="71">
        <f>MIN(M128:AR128)</f>
        <v>4</v>
      </c>
      <c r="I128" s="71">
        <f>MIN(R128:AR128)</f>
        <v>4</v>
      </c>
      <c r="J128" s="72">
        <f>AVERAGE(M128:AR128)</f>
        <v>4</v>
      </c>
      <c r="K128" s="72">
        <f>MEDIAN(M128:AR128)</f>
        <v>4</v>
      </c>
      <c r="L128" s="366">
        <f>COUNT(M128:AR128)</f>
        <v>1</v>
      </c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>
        <v>4</v>
      </c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</row>
    <row r="129" spans="1:44" ht="15.75">
      <c r="A129" s="260"/>
      <c r="B129" s="381" t="s">
        <v>100</v>
      </c>
      <c r="C129" s="381" t="s">
        <v>100</v>
      </c>
      <c r="D129" s="381" t="s">
        <v>100</v>
      </c>
      <c r="E129" s="381" t="s">
        <v>312</v>
      </c>
      <c r="F129" s="381"/>
      <c r="G129" s="71">
        <v>15</v>
      </c>
      <c r="H129" s="71"/>
      <c r="I129" s="71"/>
      <c r="J129" s="72"/>
      <c r="K129" s="72"/>
      <c r="L129" s="366">
        <f>COUNT(M129:AR129)</f>
        <v>1</v>
      </c>
      <c r="M129" s="71">
        <v>2</v>
      </c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</row>
    <row r="130" spans="1:44" ht="15.75">
      <c r="A130" s="260"/>
      <c r="B130" s="380" t="s">
        <v>100</v>
      </c>
      <c r="C130" s="380" t="s">
        <v>100</v>
      </c>
      <c r="D130" s="380" t="s">
        <v>100</v>
      </c>
      <c r="E130" s="381" t="s">
        <v>312</v>
      </c>
      <c r="F130" s="381"/>
      <c r="G130" s="71">
        <v>16</v>
      </c>
      <c r="H130" s="71"/>
      <c r="I130" s="71"/>
      <c r="J130" s="72"/>
      <c r="K130" s="72"/>
      <c r="L130" s="366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</row>
    <row r="131" spans="1:44" ht="15.75">
      <c r="A131" s="260"/>
      <c r="B131" s="380" t="s">
        <v>136</v>
      </c>
      <c r="C131" s="380" t="s">
        <v>136</v>
      </c>
      <c r="D131" s="380" t="s">
        <v>136</v>
      </c>
      <c r="E131" s="381" t="s">
        <v>312</v>
      </c>
      <c r="F131" s="381"/>
      <c r="G131" s="71">
        <v>44</v>
      </c>
      <c r="H131" s="71"/>
      <c r="I131" s="71"/>
      <c r="J131" s="72"/>
      <c r="K131" s="72"/>
      <c r="L131" s="366"/>
      <c r="M131" s="71"/>
      <c r="N131" s="71"/>
      <c r="O131" s="71" t="s">
        <v>140</v>
      </c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</row>
    <row r="132" spans="1:44" ht="15.75">
      <c r="A132" s="260"/>
      <c r="B132" s="380" t="s">
        <v>136</v>
      </c>
      <c r="C132" s="380" t="s">
        <v>136</v>
      </c>
      <c r="D132" s="380" t="s">
        <v>136</v>
      </c>
      <c r="E132" s="381" t="s">
        <v>312</v>
      </c>
      <c r="F132" s="381"/>
      <c r="G132" s="71">
        <v>65</v>
      </c>
      <c r="H132" s="71"/>
      <c r="I132" s="71"/>
      <c r="J132" s="72"/>
      <c r="K132" s="72"/>
      <c r="L132" s="366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>
        <v>5</v>
      </c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</row>
    <row r="133" spans="1:44" ht="15.75">
      <c r="A133" s="260"/>
      <c r="B133" s="380" t="s">
        <v>100</v>
      </c>
      <c r="C133" s="380" t="s">
        <v>100</v>
      </c>
      <c r="D133" s="380" t="s">
        <v>100</v>
      </c>
      <c r="E133" s="381" t="s">
        <v>312</v>
      </c>
      <c r="F133" s="381"/>
      <c r="G133" s="71">
        <v>104</v>
      </c>
      <c r="H133" s="71"/>
      <c r="I133" s="71"/>
      <c r="J133" s="72"/>
      <c r="K133" s="72"/>
      <c r="L133" s="366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>
        <v>7</v>
      </c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</row>
    <row r="134" spans="1:44" ht="15.75">
      <c r="A134" s="260"/>
      <c r="B134" s="378" t="s">
        <v>100</v>
      </c>
      <c r="C134" s="378" t="s">
        <v>100</v>
      </c>
      <c r="D134" s="378" t="s">
        <v>100</v>
      </c>
      <c r="E134" s="381" t="s">
        <v>312</v>
      </c>
      <c r="F134" s="381"/>
      <c r="G134" s="71">
        <v>125</v>
      </c>
      <c r="H134" s="71"/>
      <c r="I134" s="71"/>
      <c r="J134" s="72"/>
      <c r="K134" s="72"/>
      <c r="L134" s="366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>
        <v>5</v>
      </c>
      <c r="AK134" s="71"/>
      <c r="AL134" s="71"/>
      <c r="AM134" s="71"/>
      <c r="AN134" s="71"/>
      <c r="AO134" s="71"/>
      <c r="AP134" s="71"/>
      <c r="AQ134" s="71"/>
      <c r="AR134" s="71"/>
    </row>
    <row r="135" spans="1:44" ht="15.75">
      <c r="A135" s="260"/>
      <c r="B135" s="381" t="s">
        <v>100</v>
      </c>
      <c r="C135" s="381" t="s">
        <v>100</v>
      </c>
      <c r="D135" s="381" t="s">
        <v>100</v>
      </c>
      <c r="E135" s="378" t="s">
        <v>311</v>
      </c>
      <c r="F135" s="378"/>
      <c r="G135" s="71">
        <v>163</v>
      </c>
      <c r="H135" s="71">
        <f>MIN(M135:AR135)</f>
        <v>2</v>
      </c>
      <c r="I135" s="71">
        <f>MIN(R135:AR135)</f>
        <v>2</v>
      </c>
      <c r="J135" s="72">
        <f>AVERAGE(M135:AR135)</f>
        <v>3.7142857142857144</v>
      </c>
      <c r="K135" s="72">
        <f>MEDIAN(M135:AR135)</f>
        <v>3</v>
      </c>
      <c r="L135" s="366">
        <f>COUNT(M135:AR135)</f>
        <v>7</v>
      </c>
      <c r="M135" s="71">
        <v>2</v>
      </c>
      <c r="N135" s="71"/>
      <c r="O135" s="71">
        <v>2</v>
      </c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>
        <v>2</v>
      </c>
      <c r="AA135" s="71">
        <v>7</v>
      </c>
      <c r="AB135" s="71"/>
      <c r="AC135" s="71">
        <v>3</v>
      </c>
      <c r="AD135" s="71"/>
      <c r="AE135" s="71"/>
      <c r="AF135" s="71"/>
      <c r="AG135" s="71"/>
      <c r="AH135" s="71">
        <v>5</v>
      </c>
      <c r="AI135" s="71"/>
      <c r="AJ135" s="71">
        <v>5</v>
      </c>
      <c r="AK135" s="71"/>
      <c r="AL135" s="71"/>
      <c r="AM135" s="71"/>
      <c r="AN135" s="71"/>
      <c r="AO135" s="71"/>
      <c r="AP135" s="71"/>
      <c r="AQ135" s="71"/>
      <c r="AR135" s="71"/>
    </row>
    <row r="136" spans="1:44" ht="15.75">
      <c r="A136" s="260"/>
      <c r="B136" s="379" t="s">
        <v>100</v>
      </c>
      <c r="C136" s="379" t="s">
        <v>100</v>
      </c>
      <c r="D136" s="379" t="s">
        <v>100</v>
      </c>
      <c r="E136" s="381" t="s">
        <v>312</v>
      </c>
      <c r="F136" s="381"/>
      <c r="G136" s="71"/>
      <c r="H136" s="71"/>
      <c r="I136" s="71"/>
      <c r="J136" s="72"/>
      <c r="K136" s="72"/>
      <c r="L136" s="366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>
        <v>2</v>
      </c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</row>
    <row r="137" spans="1:44" ht="15.75">
      <c r="B137" s="379" t="s">
        <v>287</v>
      </c>
      <c r="C137" s="379" t="s">
        <v>287</v>
      </c>
      <c r="D137" s="379" t="s">
        <v>287</v>
      </c>
      <c r="E137" s="380" t="s">
        <v>311</v>
      </c>
      <c r="F137" s="380"/>
      <c r="G137" s="71"/>
      <c r="H137" s="71">
        <f>MIN(M137:AR137)</f>
        <v>0</v>
      </c>
      <c r="I137" s="71">
        <f>MIN(R137:AR137)</f>
        <v>0</v>
      </c>
      <c r="J137" s="72" t="e">
        <f>AVERAGE(M137:AR137)</f>
        <v>#DIV/0!</v>
      </c>
      <c r="K137" s="72" t="e">
        <f>MEDIAN(M137:AR137)</f>
        <v>#NUM!</v>
      </c>
      <c r="L137" s="366">
        <f>COUNT(M137:AR137)</f>
        <v>0</v>
      </c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 t="s">
        <v>296</v>
      </c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</row>
    <row r="138" spans="1:44" ht="15.75">
      <c r="B138" s="380" t="s">
        <v>159</v>
      </c>
      <c r="C138" s="380" t="s">
        <v>159</v>
      </c>
      <c r="D138" s="380" t="s">
        <v>159</v>
      </c>
      <c r="E138" s="380" t="s">
        <v>311</v>
      </c>
      <c r="F138" s="380"/>
      <c r="G138" s="71">
        <v>67</v>
      </c>
      <c r="H138" s="71">
        <f>MIN(M138:AR138)</f>
        <v>5</v>
      </c>
      <c r="I138" s="71">
        <f>MIN(R138:AR138)</f>
        <v>5</v>
      </c>
      <c r="J138" s="72">
        <f>AVERAGE(M138:AR138)</f>
        <v>5.666666666666667</v>
      </c>
      <c r="K138" s="72">
        <f>MEDIAN(M138:AR138)</f>
        <v>6</v>
      </c>
      <c r="L138" s="366">
        <f>COUNT(M138:AR138)</f>
        <v>3</v>
      </c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>
        <v>6</v>
      </c>
      <c r="Y138" s="71"/>
      <c r="Z138" s="71"/>
      <c r="AA138" s="71">
        <v>6</v>
      </c>
      <c r="AB138" s="71"/>
      <c r="AC138" s="71"/>
      <c r="AD138" s="71"/>
      <c r="AE138" s="71"/>
      <c r="AF138" s="71"/>
      <c r="AG138" s="71"/>
      <c r="AH138" s="71">
        <v>5</v>
      </c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</row>
    <row r="139" spans="1:44" ht="15.75">
      <c r="B139" s="381" t="s">
        <v>196</v>
      </c>
      <c r="C139" s="380" t="s">
        <v>159</v>
      </c>
      <c r="D139" s="380" t="s">
        <v>159</v>
      </c>
      <c r="E139" s="381" t="s">
        <v>312</v>
      </c>
      <c r="F139" s="381"/>
      <c r="G139" s="71">
        <v>105</v>
      </c>
      <c r="H139" s="71"/>
      <c r="I139" s="71"/>
      <c r="J139" s="72"/>
      <c r="K139" s="72"/>
      <c r="L139" s="366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>
        <v>6</v>
      </c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</row>
    <row r="140" spans="1:44" ht="45.4">
      <c r="B140" s="380" t="s">
        <v>185</v>
      </c>
      <c r="C140" s="380" t="s">
        <v>159</v>
      </c>
      <c r="D140" s="380" t="s">
        <v>159</v>
      </c>
      <c r="E140" s="380" t="s">
        <v>312</v>
      </c>
      <c r="F140" s="380"/>
      <c r="G140" s="71">
        <v>93</v>
      </c>
      <c r="H140" s="71"/>
      <c r="I140" s="71"/>
      <c r="J140" s="72"/>
      <c r="K140" s="72"/>
      <c r="L140" s="366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>
        <v>6</v>
      </c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</row>
    <row r="141" spans="1:44" ht="15.75">
      <c r="B141" s="378" t="s">
        <v>218</v>
      </c>
      <c r="C141" s="378" t="s">
        <v>218</v>
      </c>
      <c r="D141" s="378" t="s">
        <v>218</v>
      </c>
      <c r="E141" s="378" t="s">
        <v>311</v>
      </c>
      <c r="F141" s="378"/>
      <c r="G141" s="71">
        <v>148</v>
      </c>
      <c r="H141" s="71">
        <f>MIN(M141:AR141)</f>
        <v>4</v>
      </c>
      <c r="I141" s="71">
        <f>MIN(R141:AR141)</f>
        <v>4</v>
      </c>
      <c r="J141" s="72">
        <f>AVERAGE(M141:AR141)</f>
        <v>4</v>
      </c>
      <c r="K141" s="72">
        <f>MEDIAN(M141:AR141)</f>
        <v>4</v>
      </c>
      <c r="L141" s="366">
        <f>COUNT(M141:AR141)</f>
        <v>1</v>
      </c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>
        <v>4</v>
      </c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</row>
    <row r="142" spans="1:44" ht="15.75">
      <c r="B142" s="379" t="s">
        <v>288</v>
      </c>
      <c r="C142" s="379" t="s">
        <v>288</v>
      </c>
      <c r="D142" s="379" t="s">
        <v>288</v>
      </c>
      <c r="E142" s="380" t="s">
        <v>311</v>
      </c>
      <c r="F142" s="380"/>
      <c r="G142" s="71"/>
      <c r="H142" s="71">
        <f>MIN(M142:AR142)</f>
        <v>2</v>
      </c>
      <c r="I142" s="71">
        <f>MIN(R142:AR142)</f>
        <v>2</v>
      </c>
      <c r="J142" s="72">
        <f>AVERAGE(M142:AR142)</f>
        <v>2</v>
      </c>
      <c r="K142" s="72">
        <f>MEDIAN(M142:AR142)</f>
        <v>2</v>
      </c>
      <c r="L142" s="366">
        <f>COUNT(M142:AR142)</f>
        <v>1</v>
      </c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>
        <v>2</v>
      </c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</row>
    <row r="143" spans="1:44" ht="15.75">
      <c r="B143" s="379" t="s">
        <v>289</v>
      </c>
      <c r="C143" s="380" t="s">
        <v>117</v>
      </c>
      <c r="D143" s="380" t="s">
        <v>117</v>
      </c>
      <c r="E143" s="380" t="s">
        <v>312</v>
      </c>
      <c r="F143" s="380"/>
      <c r="G143" s="71"/>
      <c r="H143" s="71"/>
      <c r="I143" s="71"/>
      <c r="J143" s="72"/>
      <c r="K143" s="72"/>
      <c r="L143" s="366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>
        <v>2</v>
      </c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</row>
    <row r="144" spans="1:44" ht="15.75">
      <c r="B144" s="380" t="s">
        <v>125</v>
      </c>
      <c r="C144" s="380" t="s">
        <v>125</v>
      </c>
      <c r="D144" s="380" t="s">
        <v>125</v>
      </c>
      <c r="E144" s="380" t="s">
        <v>311</v>
      </c>
      <c r="F144" s="380"/>
      <c r="G144" s="71">
        <v>32</v>
      </c>
      <c r="H144" s="71">
        <f>MIN(M144:AR144)</f>
        <v>4</v>
      </c>
      <c r="I144" s="71">
        <f>MIN(R144:AR144)</f>
        <v>4</v>
      </c>
      <c r="J144" s="72">
        <f>AVERAGE(M144:AR144)</f>
        <v>4</v>
      </c>
      <c r="K144" s="72">
        <f>MEDIAN(M144:AR144)</f>
        <v>4</v>
      </c>
      <c r="L144" s="366">
        <f>COUNT(M144:AR144)</f>
        <v>1</v>
      </c>
      <c r="M144" s="71"/>
      <c r="N144" s="71"/>
      <c r="O144" s="71"/>
      <c r="P144" s="71"/>
      <c r="Q144" s="71"/>
      <c r="R144" s="71"/>
      <c r="S144" s="71"/>
      <c r="T144" s="71"/>
      <c r="U144" s="71">
        <v>4</v>
      </c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</row>
    <row r="145" spans="1:44" ht="15.75">
      <c r="B145" s="380" t="s">
        <v>145</v>
      </c>
      <c r="C145" s="380" t="s">
        <v>145</v>
      </c>
      <c r="D145" s="380" t="s">
        <v>145</v>
      </c>
      <c r="E145" s="380" t="s">
        <v>311</v>
      </c>
      <c r="F145" s="380"/>
      <c r="G145" s="71">
        <v>50</v>
      </c>
      <c r="H145" s="71">
        <f>MIN(M145:AR145)</f>
        <v>6</v>
      </c>
      <c r="I145" s="71">
        <f>MIN(R145:AR145)</f>
        <v>6</v>
      </c>
      <c r="J145" s="72">
        <f>AVERAGE(M145:AR145)</f>
        <v>6</v>
      </c>
      <c r="K145" s="72">
        <f>MEDIAN(M145:AR145)</f>
        <v>6</v>
      </c>
      <c r="L145" s="366">
        <f>COUNT(M145:AR145)</f>
        <v>1</v>
      </c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>
        <v>6</v>
      </c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</row>
    <row r="146" spans="1:44" ht="30.4">
      <c r="B146" s="380" t="s">
        <v>191</v>
      </c>
      <c r="C146" s="380" t="s">
        <v>191</v>
      </c>
      <c r="D146" s="380" t="s">
        <v>191</v>
      </c>
      <c r="E146" s="380" t="s">
        <v>311</v>
      </c>
      <c r="F146" s="380"/>
      <c r="G146" s="71">
        <v>99</v>
      </c>
      <c r="H146" s="71">
        <f>MIN(M146:AR146)</f>
        <v>6.5</v>
      </c>
      <c r="I146" s="71">
        <f>MIN(R146:AR146)</f>
        <v>6.5</v>
      </c>
      <c r="J146" s="72">
        <f>AVERAGE(M146:AR146)</f>
        <v>6.5</v>
      </c>
      <c r="K146" s="72">
        <f>MEDIAN(M146:AR146)</f>
        <v>6.5</v>
      </c>
      <c r="L146" s="366">
        <f>COUNT(M146:AR146)</f>
        <v>1</v>
      </c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>
        <v>6.5</v>
      </c>
      <c r="AQ146" s="71"/>
      <c r="AR146" s="71"/>
    </row>
    <row r="147" spans="1:44" ht="45.4">
      <c r="B147" s="380" t="s">
        <v>128</v>
      </c>
      <c r="C147" s="380" t="s">
        <v>128</v>
      </c>
      <c r="D147" s="380" t="s">
        <v>128</v>
      </c>
      <c r="E147" s="380" t="s">
        <v>311</v>
      </c>
      <c r="F147" s="380"/>
      <c r="G147" s="71">
        <v>36</v>
      </c>
      <c r="H147" s="71">
        <f>MIN(M147:AR147)</f>
        <v>5</v>
      </c>
      <c r="I147" s="71">
        <f>MIN(R147:AR147)</f>
        <v>5</v>
      </c>
      <c r="J147" s="72">
        <f>AVERAGE(M147:AR147)</f>
        <v>5</v>
      </c>
      <c r="K147" s="72">
        <f>MEDIAN(M147:AR147)</f>
        <v>5</v>
      </c>
      <c r="L147" s="366">
        <f>COUNT(M147:AR147)</f>
        <v>1</v>
      </c>
      <c r="M147" s="71"/>
      <c r="N147" s="71"/>
      <c r="O147" s="71"/>
      <c r="P147" s="71"/>
      <c r="Q147" s="71"/>
      <c r="R147" s="71"/>
      <c r="S147" s="71"/>
      <c r="T147" s="71"/>
      <c r="U147" s="71">
        <v>5</v>
      </c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</row>
    <row r="148" spans="1:44" ht="15.75">
      <c r="B148" s="378" t="s">
        <v>205</v>
      </c>
      <c r="C148" s="378" t="s">
        <v>205</v>
      </c>
      <c r="D148" s="378" t="s">
        <v>205</v>
      </c>
      <c r="E148" s="380" t="s">
        <v>311</v>
      </c>
      <c r="F148" s="380"/>
      <c r="G148" s="71">
        <v>114</v>
      </c>
      <c r="H148" s="71">
        <f>MIN(M148:AR148)</f>
        <v>4</v>
      </c>
      <c r="I148" s="71">
        <f>MIN(R148:AR148)</f>
        <v>4</v>
      </c>
      <c r="J148" s="72">
        <f>AVERAGE(M148:AR148)</f>
        <v>4</v>
      </c>
      <c r="K148" s="72">
        <f>MEDIAN(M148:AR148)</f>
        <v>4</v>
      </c>
      <c r="L148" s="366">
        <f>COUNT(M148:AR148)</f>
        <v>1</v>
      </c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>
        <v>4</v>
      </c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</row>
    <row r="149" spans="1:44" ht="15.75">
      <c r="B149" s="378" t="s">
        <v>205</v>
      </c>
      <c r="C149" s="378" t="s">
        <v>205</v>
      </c>
      <c r="D149" s="378" t="s">
        <v>205</v>
      </c>
      <c r="E149" s="380" t="s">
        <v>312</v>
      </c>
      <c r="F149" s="380"/>
      <c r="G149" s="71">
        <v>135</v>
      </c>
      <c r="H149" s="71"/>
      <c r="I149" s="71"/>
      <c r="J149" s="72"/>
      <c r="K149" s="72"/>
      <c r="L149" s="366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>
        <v>4</v>
      </c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</row>
    <row r="150" spans="1:44" ht="15.75">
      <c r="B150" s="383" t="s">
        <v>211</v>
      </c>
      <c r="C150" s="383" t="s">
        <v>211</v>
      </c>
      <c r="D150" s="383" t="s">
        <v>211</v>
      </c>
      <c r="E150" s="383" t="s">
        <v>311</v>
      </c>
      <c r="F150" s="383"/>
      <c r="G150" s="71">
        <v>141</v>
      </c>
      <c r="H150" s="71">
        <f>MIN(M150:AR150)</f>
        <v>3</v>
      </c>
      <c r="I150" s="71">
        <f>MIN(R150:AR150)</f>
        <v>3</v>
      </c>
      <c r="J150" s="72">
        <f>AVERAGE(M150:AR150)</f>
        <v>3</v>
      </c>
      <c r="K150" s="72">
        <f>MEDIAN(M150:AR150)</f>
        <v>3</v>
      </c>
      <c r="L150" s="366">
        <f>COUNT(M150:AR150)</f>
        <v>1</v>
      </c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>
        <v>3</v>
      </c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</row>
    <row r="151" spans="1:44" ht="15.75">
      <c r="B151" s="378" t="s">
        <v>223</v>
      </c>
      <c r="C151" s="378" t="s">
        <v>223</v>
      </c>
      <c r="D151" s="378" t="s">
        <v>223</v>
      </c>
      <c r="E151" s="378" t="s">
        <v>311</v>
      </c>
      <c r="F151" s="378"/>
      <c r="G151" s="71">
        <v>153</v>
      </c>
      <c r="H151" s="71">
        <f>MIN(M151:AR151)</f>
        <v>3</v>
      </c>
      <c r="I151" s="71">
        <f>MIN(R151:AR151)</f>
        <v>3</v>
      </c>
      <c r="J151" s="72">
        <f>AVERAGE(M151:AR151)</f>
        <v>3</v>
      </c>
      <c r="K151" s="72">
        <f>MEDIAN(M151:AR151)</f>
        <v>3</v>
      </c>
      <c r="L151" s="366">
        <f>COUNT(M151:AR151)</f>
        <v>1</v>
      </c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>
        <v>3</v>
      </c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</row>
    <row r="152" spans="1:44" ht="15.75">
      <c r="B152" s="378" t="s">
        <v>228</v>
      </c>
      <c r="C152" s="378" t="s">
        <v>228</v>
      </c>
      <c r="D152" s="378" t="s">
        <v>228</v>
      </c>
      <c r="E152" s="378" t="s">
        <v>311</v>
      </c>
      <c r="F152" s="378"/>
      <c r="G152" s="71">
        <v>158</v>
      </c>
      <c r="H152" s="71">
        <f>MIN(M152:AR152)</f>
        <v>3</v>
      </c>
      <c r="I152" s="71">
        <f>MIN(R152:AR152)</f>
        <v>3</v>
      </c>
      <c r="J152" s="72">
        <f>AVERAGE(M152:AR152)</f>
        <v>5</v>
      </c>
      <c r="K152" s="72">
        <f>MEDIAN(M152:AR152)</f>
        <v>5</v>
      </c>
      <c r="L152" s="366">
        <f>COUNT(M152:AR152)</f>
        <v>3</v>
      </c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>
        <v>7</v>
      </c>
      <c r="AB152" s="71"/>
      <c r="AC152" s="71">
        <v>3</v>
      </c>
      <c r="AD152" s="71"/>
      <c r="AE152" s="71"/>
      <c r="AF152" s="71"/>
      <c r="AG152" s="71"/>
      <c r="AH152" s="71"/>
      <c r="AI152" s="71"/>
      <c r="AJ152" s="71">
        <v>5</v>
      </c>
      <c r="AK152" s="71"/>
      <c r="AL152" s="71"/>
      <c r="AM152" s="71"/>
      <c r="AN152" s="71"/>
      <c r="AO152" s="71"/>
      <c r="AP152" s="71"/>
      <c r="AQ152" s="71"/>
      <c r="AR152" s="71"/>
    </row>
    <row r="153" spans="1:44" ht="15.75">
      <c r="B153" s="380" t="s">
        <v>108</v>
      </c>
      <c r="C153" s="378" t="s">
        <v>228</v>
      </c>
      <c r="D153" s="378" t="s">
        <v>228</v>
      </c>
      <c r="E153" s="380" t="s">
        <v>312</v>
      </c>
      <c r="F153" s="380"/>
      <c r="G153" s="71">
        <v>17</v>
      </c>
      <c r="H153" s="71"/>
      <c r="I153" s="71"/>
      <c r="J153" s="72"/>
      <c r="K153" s="72"/>
      <c r="L153" s="366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</row>
    <row r="154" spans="1:44" ht="15.75">
      <c r="B154" s="380" t="s">
        <v>197</v>
      </c>
      <c r="C154" s="378" t="s">
        <v>228</v>
      </c>
      <c r="D154" s="378" t="s">
        <v>228</v>
      </c>
      <c r="E154" s="380" t="s">
        <v>312</v>
      </c>
      <c r="F154" s="380"/>
      <c r="G154" s="71">
        <v>106</v>
      </c>
      <c r="H154" s="71"/>
      <c r="I154" s="71"/>
      <c r="J154" s="72"/>
      <c r="K154" s="72"/>
      <c r="L154" s="366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>
        <v>7</v>
      </c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</row>
    <row r="155" spans="1:44" ht="15.75">
      <c r="B155" s="382" t="s">
        <v>108</v>
      </c>
      <c r="C155" s="378" t="s">
        <v>228</v>
      </c>
      <c r="D155" s="378" t="s">
        <v>228</v>
      </c>
      <c r="E155" s="382" t="s">
        <v>312</v>
      </c>
      <c r="F155" s="382"/>
      <c r="G155" s="71">
        <v>120</v>
      </c>
      <c r="H155" s="71"/>
      <c r="I155" s="71"/>
      <c r="J155" s="72"/>
      <c r="K155" s="72"/>
      <c r="L155" s="366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>
        <v>5</v>
      </c>
      <c r="AK155" s="71"/>
      <c r="AL155" s="71"/>
      <c r="AM155" s="71"/>
      <c r="AN155" s="71"/>
      <c r="AO155" s="71"/>
      <c r="AP155" s="71"/>
      <c r="AQ155" s="71"/>
      <c r="AR155" s="71"/>
    </row>
    <row r="156" spans="1:44" ht="15.75">
      <c r="A156" t="s">
        <v>343</v>
      </c>
      <c r="B156" s="378" t="s">
        <v>224</v>
      </c>
      <c r="C156" s="378" t="s">
        <v>224</v>
      </c>
      <c r="D156" s="378" t="s">
        <v>224</v>
      </c>
      <c r="E156" s="378" t="s">
        <v>311</v>
      </c>
      <c r="F156" s="378"/>
      <c r="G156" s="71">
        <v>154</v>
      </c>
      <c r="H156" s="71">
        <f t="shared" ref="H156:H162" si="50">MIN(M156:AR156)</f>
        <v>3</v>
      </c>
      <c r="I156" s="71">
        <f t="shared" ref="I156:I162" si="51">MIN(R156:AR156)</f>
        <v>3</v>
      </c>
      <c r="J156" s="72">
        <f t="shared" ref="J156:J162" si="52">AVERAGE(M156:AR156)</f>
        <v>3</v>
      </c>
      <c r="K156" s="72">
        <f t="shared" ref="K156:K162" si="53">MEDIAN(M156:AR156)</f>
        <v>3</v>
      </c>
      <c r="L156" s="366">
        <f t="shared" ref="L156:L162" si="54">COUNT(M156:AR156)</f>
        <v>1</v>
      </c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>
        <v>3</v>
      </c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</row>
    <row r="157" spans="1:44" ht="30.75">
      <c r="B157" s="378" t="s">
        <v>225</v>
      </c>
      <c r="C157" s="381" t="s">
        <v>111</v>
      </c>
      <c r="D157" s="381" t="s">
        <v>111</v>
      </c>
      <c r="E157" s="378" t="s">
        <v>311</v>
      </c>
      <c r="F157" s="378"/>
      <c r="G157" s="71">
        <v>154</v>
      </c>
      <c r="H157" s="71">
        <f t="shared" si="50"/>
        <v>3</v>
      </c>
      <c r="I157" s="71">
        <f t="shared" si="51"/>
        <v>3</v>
      </c>
      <c r="J157" s="72">
        <f t="shared" si="52"/>
        <v>4</v>
      </c>
      <c r="K157" s="72">
        <f t="shared" si="53"/>
        <v>4</v>
      </c>
      <c r="L157" s="366">
        <f t="shared" si="54"/>
        <v>2</v>
      </c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>
        <v>3</v>
      </c>
      <c r="AD157" s="71"/>
      <c r="AE157" s="71"/>
      <c r="AF157" s="71"/>
      <c r="AG157" s="71"/>
      <c r="AH157" s="71"/>
      <c r="AI157" s="71"/>
      <c r="AJ157" s="71">
        <v>5</v>
      </c>
      <c r="AK157" s="71"/>
      <c r="AL157" s="71"/>
      <c r="AM157" s="71"/>
      <c r="AN157" s="71"/>
      <c r="AO157" s="71"/>
      <c r="AP157" s="71"/>
      <c r="AQ157" s="71"/>
      <c r="AR157" s="71"/>
    </row>
    <row r="158" spans="1:44" ht="30.4">
      <c r="B158" s="381" t="s">
        <v>111</v>
      </c>
      <c r="C158" s="381" t="s">
        <v>111</v>
      </c>
      <c r="D158" s="381" t="s">
        <v>111</v>
      </c>
      <c r="E158" s="381" t="s">
        <v>311</v>
      </c>
      <c r="F158" s="381"/>
      <c r="G158" s="71">
        <v>18</v>
      </c>
      <c r="H158" s="71">
        <f t="shared" si="50"/>
        <v>0</v>
      </c>
      <c r="I158" s="71">
        <f t="shared" si="51"/>
        <v>0</v>
      </c>
      <c r="J158" s="72" t="e">
        <f t="shared" si="52"/>
        <v>#DIV/0!</v>
      </c>
      <c r="K158" s="72" t="e">
        <f t="shared" si="53"/>
        <v>#NUM!</v>
      </c>
      <c r="L158" s="366">
        <f t="shared" si="54"/>
        <v>0</v>
      </c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</row>
    <row r="159" spans="1:44" ht="30.4">
      <c r="B159" s="382" t="s">
        <v>111</v>
      </c>
      <c r="C159" s="381" t="s">
        <v>111</v>
      </c>
      <c r="D159" s="381" t="s">
        <v>111</v>
      </c>
      <c r="E159" s="382" t="s">
        <v>311</v>
      </c>
      <c r="F159" s="382"/>
      <c r="G159" s="71">
        <v>123</v>
      </c>
      <c r="H159" s="71">
        <f t="shared" si="50"/>
        <v>5</v>
      </c>
      <c r="I159" s="71">
        <f t="shared" si="51"/>
        <v>5</v>
      </c>
      <c r="J159" s="72">
        <f t="shared" si="52"/>
        <v>5</v>
      </c>
      <c r="K159" s="72">
        <f t="shared" si="53"/>
        <v>5</v>
      </c>
      <c r="L159" s="366">
        <f t="shared" si="54"/>
        <v>1</v>
      </c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>
        <v>5</v>
      </c>
      <c r="AK159" s="71"/>
      <c r="AL159" s="71"/>
      <c r="AM159" s="71"/>
      <c r="AN159" s="71"/>
      <c r="AO159" s="71"/>
      <c r="AP159" s="71"/>
      <c r="AQ159" s="71"/>
      <c r="AR159" s="71"/>
    </row>
    <row r="160" spans="1:44" ht="15.75">
      <c r="B160" s="380" t="s">
        <v>135</v>
      </c>
      <c r="C160" s="380" t="s">
        <v>135</v>
      </c>
      <c r="D160" s="380" t="s">
        <v>135</v>
      </c>
      <c r="E160" s="380" t="s">
        <v>311</v>
      </c>
      <c r="F160" s="380"/>
      <c r="G160" s="71">
        <v>43</v>
      </c>
      <c r="H160" s="71">
        <f t="shared" si="50"/>
        <v>2</v>
      </c>
      <c r="I160" s="71">
        <f t="shared" si="51"/>
        <v>0</v>
      </c>
      <c r="J160" s="72">
        <f t="shared" si="52"/>
        <v>2</v>
      </c>
      <c r="K160" s="72">
        <f t="shared" si="53"/>
        <v>2</v>
      </c>
      <c r="L160" s="366">
        <f t="shared" si="54"/>
        <v>1</v>
      </c>
      <c r="M160" s="71"/>
      <c r="N160" s="71"/>
      <c r="O160" s="71">
        <v>2</v>
      </c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</row>
    <row r="161" spans="2:44" ht="15.75">
      <c r="B161" s="378" t="s">
        <v>227</v>
      </c>
      <c r="C161" s="378" t="s">
        <v>227</v>
      </c>
      <c r="D161" s="378" t="s">
        <v>227</v>
      </c>
      <c r="E161" s="378" t="s">
        <v>311</v>
      </c>
      <c r="F161" s="378"/>
      <c r="G161" s="71">
        <v>157</v>
      </c>
      <c r="H161" s="71">
        <f t="shared" si="50"/>
        <v>3</v>
      </c>
      <c r="I161" s="71">
        <f t="shared" si="51"/>
        <v>3</v>
      </c>
      <c r="J161" s="72">
        <f t="shared" si="52"/>
        <v>3</v>
      </c>
      <c r="K161" s="72">
        <f t="shared" si="53"/>
        <v>3</v>
      </c>
      <c r="L161" s="366">
        <f t="shared" si="54"/>
        <v>1</v>
      </c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>
        <v>3</v>
      </c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</row>
    <row r="162" spans="2:44" ht="15.75">
      <c r="B162" s="378" t="s">
        <v>229</v>
      </c>
      <c r="C162" s="380" t="s">
        <v>112</v>
      </c>
      <c r="D162" s="380" t="s">
        <v>112</v>
      </c>
      <c r="E162" s="378" t="s">
        <v>311</v>
      </c>
      <c r="F162" s="378"/>
      <c r="G162" s="71">
        <v>159</v>
      </c>
      <c r="H162" s="71">
        <f t="shared" si="50"/>
        <v>3</v>
      </c>
      <c r="I162" s="71">
        <f t="shared" si="51"/>
        <v>3</v>
      </c>
      <c r="J162" s="72">
        <f t="shared" si="52"/>
        <v>4</v>
      </c>
      <c r="K162" s="72">
        <f t="shared" si="53"/>
        <v>4</v>
      </c>
      <c r="L162" s="366">
        <f t="shared" si="54"/>
        <v>2</v>
      </c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>
        <v>3</v>
      </c>
      <c r="AD162" s="71"/>
      <c r="AE162" s="71"/>
      <c r="AF162" s="71"/>
      <c r="AG162" s="71"/>
      <c r="AH162" s="71"/>
      <c r="AI162" s="71"/>
      <c r="AJ162" s="71">
        <v>5</v>
      </c>
      <c r="AK162" s="71"/>
      <c r="AL162" s="71"/>
      <c r="AM162" s="71"/>
      <c r="AN162" s="71"/>
      <c r="AO162" s="71"/>
      <c r="AP162" s="71"/>
      <c r="AQ162" s="71"/>
      <c r="AR162" s="71"/>
    </row>
    <row r="163" spans="2:44" ht="15.75">
      <c r="B163" s="380" t="s">
        <v>112</v>
      </c>
      <c r="C163" s="380" t="s">
        <v>112</v>
      </c>
      <c r="D163" s="380" t="s">
        <v>112</v>
      </c>
      <c r="E163" s="380" t="s">
        <v>312</v>
      </c>
      <c r="F163" s="380"/>
      <c r="G163" s="71">
        <v>19</v>
      </c>
      <c r="H163" s="71"/>
      <c r="I163" s="71"/>
      <c r="J163" s="72"/>
      <c r="K163" s="72"/>
      <c r="L163" s="366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</row>
    <row r="164" spans="2:44" ht="15.75">
      <c r="B164" s="382" t="s">
        <v>112</v>
      </c>
      <c r="C164" s="380" t="s">
        <v>112</v>
      </c>
      <c r="D164" s="380" t="s">
        <v>112</v>
      </c>
      <c r="E164" s="382" t="s">
        <v>312</v>
      </c>
      <c r="F164" s="382"/>
      <c r="G164" s="71">
        <v>124</v>
      </c>
      <c r="H164" s="71"/>
      <c r="I164" s="71"/>
      <c r="J164" s="72"/>
      <c r="K164" s="72"/>
      <c r="L164" s="366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>
        <v>5</v>
      </c>
      <c r="AK164" s="71"/>
      <c r="AL164" s="71"/>
      <c r="AM164" s="71"/>
      <c r="AN164" s="71"/>
      <c r="AO164" s="71"/>
      <c r="AP164" s="71"/>
      <c r="AQ164" s="71"/>
      <c r="AR164" s="71"/>
    </row>
    <row r="165" spans="2:44" ht="15.75">
      <c r="B165" s="378" t="s">
        <v>214</v>
      </c>
      <c r="C165" s="378" t="s">
        <v>214</v>
      </c>
      <c r="D165" s="378" t="s">
        <v>214</v>
      </c>
      <c r="E165" s="378" t="s">
        <v>311</v>
      </c>
      <c r="F165" s="378"/>
      <c r="G165" s="71">
        <v>144</v>
      </c>
      <c r="H165" s="71">
        <f>MIN(M165:AR165)</f>
        <v>2</v>
      </c>
      <c r="I165" s="71">
        <f>MIN(R165:AR165)</f>
        <v>4</v>
      </c>
      <c r="J165" s="72">
        <f>AVERAGE(M165:AR165)</f>
        <v>3.6666666666666665</v>
      </c>
      <c r="K165" s="72">
        <f>MEDIAN(M165:AR165)</f>
        <v>4</v>
      </c>
      <c r="L165" s="366">
        <f>COUNT(M165:AR165)</f>
        <v>3</v>
      </c>
      <c r="M165" s="71" t="s">
        <v>317</v>
      </c>
      <c r="N165" s="71"/>
      <c r="O165" s="71">
        <v>2</v>
      </c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>
        <v>4</v>
      </c>
      <c r="AD165" s="71"/>
      <c r="AE165" s="71"/>
      <c r="AF165" s="71"/>
      <c r="AG165" s="71"/>
      <c r="AH165" s="71"/>
      <c r="AI165" s="71"/>
      <c r="AJ165" s="71">
        <v>5</v>
      </c>
      <c r="AK165" s="71"/>
      <c r="AL165" s="71"/>
      <c r="AM165" s="71"/>
      <c r="AN165" s="71"/>
      <c r="AO165" s="71"/>
      <c r="AP165" s="71"/>
      <c r="AQ165" s="71"/>
      <c r="AR165" s="71"/>
    </row>
    <row r="166" spans="2:44" ht="15.75">
      <c r="B166" s="380" t="s">
        <v>101</v>
      </c>
      <c r="C166" s="378" t="s">
        <v>214</v>
      </c>
      <c r="D166" s="378" t="s">
        <v>214</v>
      </c>
      <c r="E166" s="378" t="s">
        <v>316</v>
      </c>
      <c r="F166" s="378"/>
      <c r="G166" s="71">
        <v>20</v>
      </c>
      <c r="H166" s="71"/>
      <c r="I166" s="71"/>
      <c r="J166" s="72"/>
      <c r="K166" s="72"/>
      <c r="L166" s="366">
        <f>COUNT(M166:AR166)</f>
        <v>0</v>
      </c>
      <c r="M166" s="71" t="s">
        <v>345</v>
      </c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</row>
    <row r="167" spans="2:44" ht="15.75">
      <c r="B167" s="380" t="s">
        <v>101</v>
      </c>
      <c r="C167" s="378" t="s">
        <v>214</v>
      </c>
      <c r="D167" s="378" t="s">
        <v>214</v>
      </c>
      <c r="E167" s="378" t="s">
        <v>316</v>
      </c>
      <c r="F167" s="378"/>
      <c r="G167" s="71">
        <v>21</v>
      </c>
      <c r="H167" s="71"/>
      <c r="I167" s="71"/>
      <c r="J167" s="72"/>
      <c r="K167" s="72"/>
      <c r="L167" s="366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</row>
    <row r="168" spans="2:44" ht="15.75">
      <c r="B168" s="380" t="s">
        <v>134</v>
      </c>
      <c r="C168" s="378" t="s">
        <v>214</v>
      </c>
      <c r="D168" s="378" t="s">
        <v>214</v>
      </c>
      <c r="E168" s="378" t="s">
        <v>316</v>
      </c>
      <c r="F168" s="378"/>
      <c r="G168" s="71">
        <v>42</v>
      </c>
      <c r="H168" s="71"/>
      <c r="I168" s="71"/>
      <c r="J168" s="72"/>
      <c r="K168" s="72"/>
      <c r="L168" s="366"/>
      <c r="M168" s="71"/>
      <c r="N168" s="71"/>
      <c r="O168" s="71">
        <v>2</v>
      </c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</row>
    <row r="169" spans="2:44" ht="15.75">
      <c r="B169" s="382" t="s">
        <v>101</v>
      </c>
      <c r="C169" s="378" t="s">
        <v>214</v>
      </c>
      <c r="D169" s="378" t="s">
        <v>214</v>
      </c>
      <c r="E169" s="378" t="s">
        <v>316</v>
      </c>
      <c r="F169" s="378"/>
      <c r="G169" s="71">
        <v>126</v>
      </c>
      <c r="H169" s="71"/>
      <c r="I169" s="71"/>
      <c r="J169" s="72"/>
      <c r="K169" s="72"/>
      <c r="L169" s="366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>
        <v>5</v>
      </c>
      <c r="AK169" s="71"/>
      <c r="AL169" s="71"/>
      <c r="AM169" s="71"/>
      <c r="AN169" s="71"/>
      <c r="AO169" s="71"/>
      <c r="AP169" s="71"/>
      <c r="AQ169" s="71"/>
      <c r="AR169" s="71"/>
    </row>
    <row r="170" spans="2:44" ht="15.75">
      <c r="B170" s="378" t="s">
        <v>226</v>
      </c>
      <c r="C170" s="378" t="s">
        <v>226</v>
      </c>
      <c r="D170" s="378" t="s">
        <v>226</v>
      </c>
      <c r="E170" s="378" t="s">
        <v>311</v>
      </c>
      <c r="F170" s="378"/>
      <c r="G170" s="71">
        <v>156</v>
      </c>
      <c r="H170" s="71">
        <f>MIN(M170:AR170)</f>
        <v>3</v>
      </c>
      <c r="I170" s="71">
        <f>MIN(R170:AR170)</f>
        <v>3</v>
      </c>
      <c r="J170" s="72">
        <f>AVERAGE(M170:AR170)</f>
        <v>4</v>
      </c>
      <c r="K170" s="72">
        <f>MEDIAN(M170:AR170)</f>
        <v>4</v>
      </c>
      <c r="L170" s="366">
        <f>COUNT(M170:AR170)</f>
        <v>2</v>
      </c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>
        <v>3</v>
      </c>
      <c r="AD170" s="71"/>
      <c r="AE170" s="71"/>
      <c r="AF170" s="71"/>
      <c r="AG170" s="71"/>
      <c r="AH170" s="71"/>
      <c r="AI170" s="71"/>
      <c r="AJ170" s="71">
        <v>5</v>
      </c>
      <c r="AK170" s="71"/>
      <c r="AL170" s="71"/>
      <c r="AM170" s="71"/>
      <c r="AN170" s="71"/>
      <c r="AO170" s="71"/>
      <c r="AP170" s="71"/>
      <c r="AQ170" s="71"/>
      <c r="AR170" s="71"/>
    </row>
    <row r="171" spans="2:44" ht="30.75">
      <c r="B171" s="380" t="s">
        <v>113</v>
      </c>
      <c r="C171" s="378" t="s">
        <v>226</v>
      </c>
      <c r="D171" s="380" t="s">
        <v>113</v>
      </c>
      <c r="E171" s="380" t="s">
        <v>312</v>
      </c>
      <c r="F171" s="380"/>
      <c r="G171" s="71">
        <v>22</v>
      </c>
      <c r="H171" s="71"/>
      <c r="I171" s="71"/>
      <c r="J171" s="72"/>
      <c r="K171" s="72"/>
      <c r="L171" s="366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</row>
    <row r="172" spans="2:44" ht="30.75">
      <c r="B172" s="378" t="s">
        <v>113</v>
      </c>
      <c r="C172" s="378" t="s">
        <v>226</v>
      </c>
      <c r="D172" s="380" t="s">
        <v>113</v>
      </c>
      <c r="E172" s="378" t="s">
        <v>312</v>
      </c>
      <c r="F172" s="378"/>
      <c r="G172" s="71">
        <v>127</v>
      </c>
      <c r="H172" s="71"/>
      <c r="I172" s="71"/>
      <c r="J172" s="72"/>
      <c r="K172" s="72"/>
      <c r="L172" s="366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>
        <v>5</v>
      </c>
      <c r="AK172" s="71"/>
      <c r="AL172" s="71"/>
      <c r="AM172" s="71"/>
      <c r="AN172" s="71"/>
      <c r="AO172" s="71"/>
      <c r="AP172" s="71"/>
      <c r="AQ172" s="71"/>
      <c r="AR172" s="71"/>
    </row>
    <row r="173" spans="2:44" ht="15.75">
      <c r="B173" s="380" t="s">
        <v>115</v>
      </c>
      <c r="C173" s="380" t="s">
        <v>115</v>
      </c>
      <c r="D173" s="380" t="s">
        <v>115</v>
      </c>
      <c r="E173" s="380" t="s">
        <v>311</v>
      </c>
      <c r="F173" s="380"/>
      <c r="G173" s="71">
        <v>23</v>
      </c>
      <c r="H173" s="71">
        <f>MIN(M173:AR173)</f>
        <v>6</v>
      </c>
      <c r="I173" s="71">
        <f>MIN(R173:AR173)</f>
        <v>6</v>
      </c>
      <c r="J173" s="72">
        <f>AVERAGE(M173:AR173)</f>
        <v>6</v>
      </c>
      <c r="K173" s="72">
        <f>MEDIAN(M173:AR173)</f>
        <v>6</v>
      </c>
      <c r="L173" s="366">
        <f>COUNT(M173:AR173)</f>
        <v>1</v>
      </c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>
        <v>6</v>
      </c>
      <c r="AK173" s="71"/>
      <c r="AL173" s="71"/>
      <c r="AM173" s="71"/>
      <c r="AN173" s="71"/>
      <c r="AO173" s="71"/>
      <c r="AP173" s="71"/>
      <c r="AQ173" s="71"/>
      <c r="AR173" s="71"/>
    </row>
    <row r="174" spans="2:44" ht="15.75">
      <c r="B174" s="378" t="s">
        <v>115</v>
      </c>
      <c r="C174" s="378" t="s">
        <v>115</v>
      </c>
      <c r="D174" s="378" t="s">
        <v>115</v>
      </c>
      <c r="E174" s="378" t="s">
        <v>312</v>
      </c>
      <c r="F174" s="378"/>
      <c r="G174" s="71">
        <v>129</v>
      </c>
      <c r="H174" s="71"/>
      <c r="I174" s="71"/>
      <c r="J174" s="72"/>
      <c r="K174" s="72"/>
      <c r="L174" s="366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>
        <v>6</v>
      </c>
      <c r="AK174" s="71"/>
      <c r="AL174" s="71"/>
      <c r="AM174" s="71"/>
      <c r="AN174" s="71"/>
      <c r="AO174" s="71"/>
      <c r="AP174" s="71"/>
      <c r="AQ174" s="71"/>
      <c r="AR174" s="71"/>
    </row>
    <row r="175" spans="2:44" ht="15.75">
      <c r="B175" s="378" t="s">
        <v>230</v>
      </c>
      <c r="C175" s="378" t="s">
        <v>230</v>
      </c>
      <c r="D175" s="378" t="s">
        <v>230</v>
      </c>
      <c r="E175" s="378" t="s">
        <v>311</v>
      </c>
      <c r="F175" s="378"/>
      <c r="G175" s="71">
        <v>160</v>
      </c>
      <c r="H175" s="71">
        <f>MIN(M175:AR175)</f>
        <v>3</v>
      </c>
      <c r="I175" s="71">
        <f>MIN(R175:AR175)</f>
        <v>3</v>
      </c>
      <c r="J175" s="72">
        <f>AVERAGE(M175:AR175)</f>
        <v>4</v>
      </c>
      <c r="K175" s="72">
        <f>MEDIAN(M175:AR175)</f>
        <v>4</v>
      </c>
      <c r="L175" s="366">
        <f>COUNT(M175:AR175)</f>
        <v>2</v>
      </c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>
        <v>3</v>
      </c>
      <c r="AD175" s="71"/>
      <c r="AE175" s="71"/>
      <c r="AF175" s="71"/>
      <c r="AG175" s="71"/>
      <c r="AH175" s="71"/>
      <c r="AI175" s="71"/>
      <c r="AJ175" s="71">
        <v>5</v>
      </c>
      <c r="AK175" s="71"/>
      <c r="AL175" s="71"/>
      <c r="AM175" s="71"/>
      <c r="AN175" s="71"/>
      <c r="AO175" s="71"/>
      <c r="AP175" s="71"/>
      <c r="AQ175" s="71"/>
      <c r="AR175" s="71"/>
    </row>
    <row r="176" spans="2:44" ht="15.75">
      <c r="B176" s="380" t="s">
        <v>114</v>
      </c>
      <c r="C176" s="380" t="s">
        <v>114</v>
      </c>
      <c r="D176" s="380" t="s">
        <v>114</v>
      </c>
      <c r="E176" s="380" t="s">
        <v>312</v>
      </c>
      <c r="F176" s="380"/>
      <c r="G176" s="71">
        <v>24</v>
      </c>
      <c r="H176" s="71"/>
      <c r="I176" s="71"/>
      <c r="J176" s="72"/>
      <c r="K176" s="72"/>
      <c r="L176" s="366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</row>
    <row r="177" spans="1:44" ht="15.75">
      <c r="B177" s="378" t="s">
        <v>114</v>
      </c>
      <c r="C177" s="378" t="s">
        <v>114</v>
      </c>
      <c r="D177" s="378" t="s">
        <v>114</v>
      </c>
      <c r="E177" s="378" t="s">
        <v>312</v>
      </c>
      <c r="F177" s="378"/>
      <c r="G177" s="71">
        <v>128</v>
      </c>
      <c r="H177" s="71"/>
      <c r="I177" s="71"/>
      <c r="J177" s="72"/>
      <c r="K177" s="72"/>
      <c r="L177" s="366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>
        <v>5</v>
      </c>
      <c r="AK177" s="71"/>
      <c r="AL177" s="71"/>
      <c r="AM177" s="71"/>
      <c r="AN177" s="71"/>
      <c r="AO177" s="71"/>
      <c r="AP177" s="71"/>
      <c r="AQ177" s="71"/>
      <c r="AR177" s="71"/>
    </row>
    <row r="178" spans="1:44" ht="15.75">
      <c r="B178" s="378" t="s">
        <v>231</v>
      </c>
      <c r="C178" s="378" t="s">
        <v>231</v>
      </c>
      <c r="D178" s="378" t="s">
        <v>231</v>
      </c>
      <c r="E178" s="378"/>
      <c r="F178" s="378"/>
      <c r="G178" s="71">
        <v>161</v>
      </c>
      <c r="H178" s="71">
        <f t="shared" ref="H178:H181" si="55">MIN(M178:AR178)</f>
        <v>3</v>
      </c>
      <c r="I178" s="71">
        <f t="shared" ref="I178:I181" si="56">MIN(R178:AR178)</f>
        <v>3</v>
      </c>
      <c r="J178" s="72">
        <f t="shared" ref="J178:J181" si="57">AVERAGE(M178:AR178)</f>
        <v>3</v>
      </c>
      <c r="K178" s="72">
        <f t="shared" ref="K178:K181" si="58">MEDIAN(M178:AR178)</f>
        <v>3</v>
      </c>
      <c r="L178" s="366">
        <f t="shared" ref="L178:L181" si="59">COUNT(M178:AR178)</f>
        <v>1</v>
      </c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>
        <v>3</v>
      </c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</row>
    <row r="179" spans="1:44" ht="15.75">
      <c r="B179" s="380" t="s">
        <v>171</v>
      </c>
      <c r="C179" s="380" t="s">
        <v>171</v>
      </c>
      <c r="D179" s="380" t="s">
        <v>171</v>
      </c>
      <c r="E179" s="380" t="s">
        <v>311</v>
      </c>
      <c r="F179" s="380"/>
      <c r="G179" s="71">
        <v>77</v>
      </c>
      <c r="H179" s="71">
        <f t="shared" si="55"/>
        <v>5</v>
      </c>
      <c r="I179" s="71">
        <f t="shared" si="56"/>
        <v>5</v>
      </c>
      <c r="J179" s="72">
        <f t="shared" si="57"/>
        <v>5.5</v>
      </c>
      <c r="K179" s="72">
        <f t="shared" si="58"/>
        <v>5.5</v>
      </c>
      <c r="L179" s="366">
        <f t="shared" si="59"/>
        <v>2</v>
      </c>
      <c r="M179" s="71"/>
      <c r="N179" s="71"/>
      <c r="O179" s="71"/>
      <c r="P179" s="71"/>
      <c r="Q179" s="71"/>
      <c r="R179" s="71">
        <v>5</v>
      </c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>
        <v>6</v>
      </c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</row>
    <row r="180" spans="1:44" ht="15.75">
      <c r="B180" s="380" t="s">
        <v>198</v>
      </c>
      <c r="C180" s="380" t="s">
        <v>198</v>
      </c>
      <c r="D180" s="380" t="s">
        <v>198</v>
      </c>
      <c r="E180" s="380" t="s">
        <v>311</v>
      </c>
      <c r="F180" s="380"/>
      <c r="G180" s="71">
        <v>107</v>
      </c>
      <c r="H180" s="71">
        <f t="shared" si="55"/>
        <v>2</v>
      </c>
      <c r="I180" s="71">
        <f t="shared" si="56"/>
        <v>2</v>
      </c>
      <c r="J180" s="72">
        <f t="shared" si="57"/>
        <v>2</v>
      </c>
      <c r="K180" s="72">
        <f t="shared" si="58"/>
        <v>2</v>
      </c>
      <c r="L180" s="366">
        <f t="shared" si="59"/>
        <v>1</v>
      </c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>
        <v>2</v>
      </c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</row>
    <row r="181" spans="1:44" ht="15.75">
      <c r="B181" s="378" t="s">
        <v>242</v>
      </c>
      <c r="C181" s="378" t="s">
        <v>242</v>
      </c>
      <c r="D181" s="378" t="s">
        <v>242</v>
      </c>
      <c r="E181" s="378" t="s">
        <v>311</v>
      </c>
      <c r="F181" s="378"/>
      <c r="G181" s="71">
        <v>173</v>
      </c>
      <c r="H181" s="71">
        <f t="shared" si="55"/>
        <v>1</v>
      </c>
      <c r="I181" s="71">
        <f t="shared" si="56"/>
        <v>1</v>
      </c>
      <c r="J181" s="72">
        <f t="shared" si="57"/>
        <v>3.6666666666666665</v>
      </c>
      <c r="K181" s="72">
        <f t="shared" si="58"/>
        <v>4</v>
      </c>
      <c r="L181" s="366">
        <f t="shared" si="59"/>
        <v>3</v>
      </c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>
        <v>6</v>
      </c>
      <c r="AB181" s="71"/>
      <c r="AC181" s="71">
        <v>1</v>
      </c>
      <c r="AD181" s="71"/>
      <c r="AE181" s="71"/>
      <c r="AF181" s="71"/>
      <c r="AG181" s="71"/>
      <c r="AH181" s="71">
        <v>4</v>
      </c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</row>
    <row r="182" spans="1:44" ht="15.75">
      <c r="B182" s="380" t="s">
        <v>156</v>
      </c>
      <c r="C182" s="378" t="s">
        <v>242</v>
      </c>
      <c r="D182" s="378" t="s">
        <v>242</v>
      </c>
      <c r="E182" s="380" t="s">
        <v>312</v>
      </c>
      <c r="F182" s="380"/>
      <c r="G182" s="71">
        <v>62</v>
      </c>
      <c r="H182" s="71"/>
      <c r="I182" s="71"/>
      <c r="J182" s="72"/>
      <c r="K182" s="72"/>
      <c r="L182" s="366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>
        <v>4</v>
      </c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</row>
    <row r="183" spans="1:44" ht="15.75">
      <c r="B183" s="380" t="s">
        <v>199</v>
      </c>
      <c r="C183" s="378" t="s">
        <v>242</v>
      </c>
      <c r="D183" s="378" t="s">
        <v>242</v>
      </c>
      <c r="E183" s="380" t="s">
        <v>312</v>
      </c>
      <c r="F183" s="380"/>
      <c r="G183" s="71">
        <v>108</v>
      </c>
      <c r="H183" s="71"/>
      <c r="I183" s="71"/>
      <c r="J183" s="72"/>
      <c r="K183" s="72"/>
      <c r="L183" s="366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>
        <v>6</v>
      </c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</row>
    <row r="184" spans="1:44" ht="15.75">
      <c r="B184" s="381" t="s">
        <v>154</v>
      </c>
      <c r="C184" s="380" t="s">
        <v>171</v>
      </c>
      <c r="D184" s="380" t="s">
        <v>171</v>
      </c>
      <c r="E184" s="381" t="s">
        <v>312</v>
      </c>
      <c r="F184" s="381"/>
      <c r="G184" s="71">
        <v>60</v>
      </c>
      <c r="H184" s="71"/>
      <c r="I184" s="71"/>
      <c r="J184" s="72"/>
      <c r="K184" s="72"/>
      <c r="L184" s="366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>
        <v>6</v>
      </c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</row>
    <row r="185" spans="1:44" ht="30.4">
      <c r="A185" s="260" t="s">
        <v>343</v>
      </c>
      <c r="B185" s="380" t="s">
        <v>149</v>
      </c>
      <c r="C185" s="380" t="s">
        <v>149</v>
      </c>
      <c r="D185" s="380" t="s">
        <v>149</v>
      </c>
      <c r="E185" s="380" t="s">
        <v>311</v>
      </c>
      <c r="F185" s="380"/>
      <c r="G185" s="71">
        <v>54</v>
      </c>
      <c r="H185" s="71">
        <f t="shared" ref="H185:H203" si="60">MIN(M185:AR185)</f>
        <v>6</v>
      </c>
      <c r="I185" s="71">
        <f t="shared" ref="I185:I203" si="61">MIN(R185:AR185)</f>
        <v>6</v>
      </c>
      <c r="J185" s="72">
        <f t="shared" ref="J185:J203" si="62">AVERAGE(M185:AR185)</f>
        <v>6</v>
      </c>
      <c r="K185" s="72">
        <f t="shared" ref="K185:K203" si="63">MEDIAN(M185:AR185)</f>
        <v>6</v>
      </c>
      <c r="L185" s="366">
        <f t="shared" ref="L185:L203" si="64">COUNT(M185:AR185)</f>
        <v>1</v>
      </c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>
        <v>6</v>
      </c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</row>
    <row r="186" spans="1:44" ht="15.75">
      <c r="B186" s="380" t="s">
        <v>151</v>
      </c>
      <c r="C186" s="380" t="s">
        <v>151</v>
      </c>
      <c r="D186" s="380" t="s">
        <v>151</v>
      </c>
      <c r="E186" s="380" t="s">
        <v>311</v>
      </c>
      <c r="F186" s="380"/>
      <c r="G186" s="71">
        <v>56</v>
      </c>
      <c r="H186" s="71">
        <f t="shared" si="60"/>
        <v>6</v>
      </c>
      <c r="I186" s="71">
        <f t="shared" si="61"/>
        <v>6</v>
      </c>
      <c r="J186" s="72">
        <f t="shared" si="62"/>
        <v>6</v>
      </c>
      <c r="K186" s="72">
        <f t="shared" si="63"/>
        <v>6</v>
      </c>
      <c r="L186" s="366">
        <f t="shared" si="64"/>
        <v>1</v>
      </c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>
        <v>6</v>
      </c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</row>
    <row r="187" spans="1:44" ht="30.4">
      <c r="B187" s="380" t="s">
        <v>258</v>
      </c>
      <c r="C187" s="380" t="s">
        <v>258</v>
      </c>
      <c r="D187" s="380" t="s">
        <v>258</v>
      </c>
      <c r="E187" s="380" t="s">
        <v>311</v>
      </c>
      <c r="F187" s="380"/>
      <c r="G187" s="71"/>
      <c r="H187" s="71">
        <f t="shared" si="60"/>
        <v>5</v>
      </c>
      <c r="I187" s="71">
        <f t="shared" si="61"/>
        <v>0</v>
      </c>
      <c r="J187" s="72">
        <f t="shared" si="62"/>
        <v>5</v>
      </c>
      <c r="K187" s="72">
        <f t="shared" si="63"/>
        <v>5</v>
      </c>
      <c r="L187" s="366">
        <f t="shared" si="64"/>
        <v>1</v>
      </c>
      <c r="M187" s="71"/>
      <c r="N187" s="71"/>
      <c r="O187" s="71"/>
      <c r="P187" s="71"/>
      <c r="Q187" s="71">
        <v>5</v>
      </c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</row>
    <row r="188" spans="1:44" ht="15.75">
      <c r="B188" s="380" t="s">
        <v>157</v>
      </c>
      <c r="C188" s="380" t="s">
        <v>157</v>
      </c>
      <c r="D188" s="380" t="s">
        <v>157</v>
      </c>
      <c r="E188" s="380" t="s">
        <v>311</v>
      </c>
      <c r="F188" s="380"/>
      <c r="G188" s="71">
        <v>64</v>
      </c>
      <c r="H188" s="71">
        <f t="shared" si="60"/>
        <v>5</v>
      </c>
      <c r="I188" s="71">
        <f t="shared" si="61"/>
        <v>5</v>
      </c>
      <c r="J188" s="72">
        <f t="shared" si="62"/>
        <v>5</v>
      </c>
      <c r="K188" s="72">
        <f t="shared" si="63"/>
        <v>5</v>
      </c>
      <c r="L188" s="366">
        <f t="shared" si="64"/>
        <v>1</v>
      </c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>
        <v>5</v>
      </c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</row>
    <row r="189" spans="1:44" ht="15.75">
      <c r="B189" s="380" t="s">
        <v>158</v>
      </c>
      <c r="C189" s="380" t="s">
        <v>158</v>
      </c>
      <c r="D189" s="380" t="s">
        <v>158</v>
      </c>
      <c r="E189" s="380" t="s">
        <v>311</v>
      </c>
      <c r="F189" s="380"/>
      <c r="G189" s="71">
        <v>66</v>
      </c>
      <c r="H189" s="71">
        <f t="shared" si="60"/>
        <v>5</v>
      </c>
      <c r="I189" s="71">
        <f t="shared" si="61"/>
        <v>5</v>
      </c>
      <c r="J189" s="72">
        <f t="shared" si="62"/>
        <v>5</v>
      </c>
      <c r="K189" s="72">
        <f t="shared" si="63"/>
        <v>5</v>
      </c>
      <c r="L189" s="366">
        <f t="shared" si="64"/>
        <v>1</v>
      </c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>
        <v>5</v>
      </c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</row>
    <row r="190" spans="1:44" ht="30.4">
      <c r="B190" s="380" t="s">
        <v>160</v>
      </c>
      <c r="C190" s="380" t="s">
        <v>160</v>
      </c>
      <c r="D190" s="380" t="s">
        <v>160</v>
      </c>
      <c r="E190" s="380" t="s">
        <v>311</v>
      </c>
      <c r="F190" s="380"/>
      <c r="G190" s="71">
        <v>68</v>
      </c>
      <c r="H190" s="71">
        <f t="shared" si="60"/>
        <v>6</v>
      </c>
      <c r="I190" s="71">
        <f t="shared" si="61"/>
        <v>6</v>
      </c>
      <c r="J190" s="72">
        <f t="shared" si="62"/>
        <v>6</v>
      </c>
      <c r="K190" s="72">
        <f t="shared" si="63"/>
        <v>6</v>
      </c>
      <c r="L190" s="366">
        <f t="shared" si="64"/>
        <v>1</v>
      </c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>
        <v>6</v>
      </c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</row>
    <row r="191" spans="1:44" ht="30.4">
      <c r="B191" s="381" t="s">
        <v>161</v>
      </c>
      <c r="C191" s="381" t="s">
        <v>161</v>
      </c>
      <c r="D191" s="381" t="s">
        <v>161</v>
      </c>
      <c r="E191" s="381" t="s">
        <v>311</v>
      </c>
      <c r="F191" s="381"/>
      <c r="G191" s="71">
        <v>69</v>
      </c>
      <c r="H191" s="71">
        <f t="shared" si="60"/>
        <v>6</v>
      </c>
      <c r="I191" s="71">
        <f t="shared" si="61"/>
        <v>6</v>
      </c>
      <c r="J191" s="72">
        <f t="shared" si="62"/>
        <v>6</v>
      </c>
      <c r="K191" s="72">
        <f t="shared" si="63"/>
        <v>6</v>
      </c>
      <c r="L191" s="366">
        <f t="shared" si="64"/>
        <v>1</v>
      </c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>
        <v>6</v>
      </c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</row>
    <row r="192" spans="1:44" ht="15.75">
      <c r="B192" s="380" t="s">
        <v>244</v>
      </c>
      <c r="C192" s="380" t="s">
        <v>244</v>
      </c>
      <c r="D192" s="380" t="s">
        <v>244</v>
      </c>
      <c r="E192" s="380" t="s">
        <v>311</v>
      </c>
      <c r="F192" s="380"/>
      <c r="G192" s="71">
        <v>76</v>
      </c>
      <c r="H192" s="71">
        <f t="shared" si="60"/>
        <v>8</v>
      </c>
      <c r="I192" s="71">
        <f t="shared" si="61"/>
        <v>8</v>
      </c>
      <c r="J192" s="72">
        <f t="shared" si="62"/>
        <v>8</v>
      </c>
      <c r="K192" s="72">
        <f t="shared" si="63"/>
        <v>8</v>
      </c>
      <c r="L192" s="366">
        <f t="shared" si="64"/>
        <v>1</v>
      </c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>
        <v>8</v>
      </c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</row>
    <row r="193" spans="2:44" ht="30.4">
      <c r="B193" s="380" t="s">
        <v>129</v>
      </c>
      <c r="C193" s="380" t="s">
        <v>129</v>
      </c>
      <c r="D193" s="380" t="s">
        <v>129</v>
      </c>
      <c r="E193" s="380" t="s">
        <v>311</v>
      </c>
      <c r="F193" s="380"/>
      <c r="G193" s="71">
        <v>37</v>
      </c>
      <c r="H193" s="71">
        <f t="shared" si="60"/>
        <v>5</v>
      </c>
      <c r="I193" s="71">
        <f t="shared" si="61"/>
        <v>5</v>
      </c>
      <c r="J193" s="72">
        <f t="shared" si="62"/>
        <v>5</v>
      </c>
      <c r="K193" s="72">
        <f t="shared" si="63"/>
        <v>5</v>
      </c>
      <c r="L193" s="366">
        <f t="shared" si="64"/>
        <v>1</v>
      </c>
      <c r="M193" s="71"/>
      <c r="N193" s="71"/>
      <c r="O193" s="71"/>
      <c r="P193" s="71"/>
      <c r="Q193" s="71"/>
      <c r="R193" s="71"/>
      <c r="S193" s="71"/>
      <c r="T193" s="71"/>
      <c r="U193" s="71">
        <v>5</v>
      </c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</row>
    <row r="194" spans="2:44" ht="15.75">
      <c r="B194" s="380" t="s">
        <v>163</v>
      </c>
      <c r="C194" s="380" t="s">
        <v>163</v>
      </c>
      <c r="D194" s="380" t="s">
        <v>163</v>
      </c>
      <c r="E194" s="380" t="s">
        <v>311</v>
      </c>
      <c r="F194" s="380"/>
      <c r="G194" s="71">
        <v>71</v>
      </c>
      <c r="H194" s="71">
        <f t="shared" si="60"/>
        <v>7</v>
      </c>
      <c r="I194" s="71">
        <f t="shared" si="61"/>
        <v>7</v>
      </c>
      <c r="J194" s="72">
        <f t="shared" si="62"/>
        <v>7</v>
      </c>
      <c r="K194" s="72">
        <f t="shared" si="63"/>
        <v>7</v>
      </c>
      <c r="L194" s="366">
        <f t="shared" si="64"/>
        <v>1</v>
      </c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>
        <v>7</v>
      </c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</row>
    <row r="195" spans="2:44" ht="15.75">
      <c r="B195" s="378" t="s">
        <v>239</v>
      </c>
      <c r="C195" s="378" t="s">
        <v>239</v>
      </c>
      <c r="D195" s="378" t="s">
        <v>239</v>
      </c>
      <c r="E195" s="378" t="s">
        <v>311</v>
      </c>
      <c r="F195" s="378"/>
      <c r="G195" s="71">
        <v>170</v>
      </c>
      <c r="H195" s="71">
        <f t="shared" si="60"/>
        <v>2</v>
      </c>
      <c r="I195" s="71">
        <f t="shared" si="61"/>
        <v>2</v>
      </c>
      <c r="J195" s="72">
        <f t="shared" si="62"/>
        <v>2</v>
      </c>
      <c r="K195" s="72">
        <f t="shared" si="63"/>
        <v>2</v>
      </c>
      <c r="L195" s="366">
        <f t="shared" si="64"/>
        <v>1</v>
      </c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>
        <v>2</v>
      </c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</row>
    <row r="196" spans="2:44" ht="75.400000000000006">
      <c r="B196" s="380" t="s">
        <v>186</v>
      </c>
      <c r="C196" s="380" t="s">
        <v>186</v>
      </c>
      <c r="D196" s="380" t="s">
        <v>186</v>
      </c>
      <c r="E196" s="380" t="s">
        <v>318</v>
      </c>
      <c r="F196" s="380"/>
      <c r="G196" s="71">
        <v>94</v>
      </c>
      <c r="H196" s="71">
        <f t="shared" si="60"/>
        <v>5</v>
      </c>
      <c r="I196" s="71">
        <f t="shared" si="61"/>
        <v>5</v>
      </c>
      <c r="J196" s="72">
        <f t="shared" si="62"/>
        <v>5</v>
      </c>
      <c r="K196" s="72">
        <f t="shared" si="63"/>
        <v>5</v>
      </c>
      <c r="L196" s="366">
        <f t="shared" si="64"/>
        <v>1</v>
      </c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>
        <v>5</v>
      </c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</row>
    <row r="197" spans="2:44" ht="45.4">
      <c r="B197" s="380" t="s">
        <v>187</v>
      </c>
      <c r="C197" s="380" t="s">
        <v>187</v>
      </c>
      <c r="D197" s="380" t="s">
        <v>187</v>
      </c>
      <c r="E197" s="380" t="s">
        <v>311</v>
      </c>
      <c r="F197" s="380"/>
      <c r="G197" s="71">
        <v>95</v>
      </c>
      <c r="H197" s="71">
        <f t="shared" si="60"/>
        <v>4</v>
      </c>
      <c r="I197" s="71">
        <f t="shared" si="61"/>
        <v>4</v>
      </c>
      <c r="J197" s="72">
        <f t="shared" si="62"/>
        <v>4</v>
      </c>
      <c r="K197" s="72">
        <f t="shared" si="63"/>
        <v>4</v>
      </c>
      <c r="L197" s="366">
        <f t="shared" si="64"/>
        <v>1</v>
      </c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>
        <v>4</v>
      </c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</row>
    <row r="198" spans="2:44" ht="30.4">
      <c r="B198" s="380" t="s">
        <v>178</v>
      </c>
      <c r="C198" s="380" t="s">
        <v>178</v>
      </c>
      <c r="D198" s="380" t="s">
        <v>178</v>
      </c>
      <c r="E198" s="380" t="s">
        <v>311</v>
      </c>
      <c r="F198" s="380"/>
      <c r="G198" s="71">
        <v>85</v>
      </c>
      <c r="H198" s="71">
        <f t="shared" si="60"/>
        <v>6</v>
      </c>
      <c r="I198" s="71">
        <f t="shared" si="61"/>
        <v>0</v>
      </c>
      <c r="J198" s="72">
        <f t="shared" si="62"/>
        <v>6</v>
      </c>
      <c r="K198" s="72">
        <f t="shared" si="63"/>
        <v>6</v>
      </c>
      <c r="L198" s="366">
        <f t="shared" si="64"/>
        <v>1</v>
      </c>
      <c r="M198" s="71"/>
      <c r="N198" s="71">
        <v>6</v>
      </c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</row>
    <row r="199" spans="2:44" ht="30.4">
      <c r="B199" s="380" t="s">
        <v>200</v>
      </c>
      <c r="C199" s="380" t="s">
        <v>200</v>
      </c>
      <c r="D199" s="380" t="s">
        <v>200</v>
      </c>
      <c r="E199" s="380" t="s">
        <v>311</v>
      </c>
      <c r="F199" s="380"/>
      <c r="G199" s="71">
        <v>109</v>
      </c>
      <c r="H199" s="71">
        <f t="shared" si="60"/>
        <v>7</v>
      </c>
      <c r="I199" s="71">
        <f t="shared" si="61"/>
        <v>7</v>
      </c>
      <c r="J199" s="72">
        <f t="shared" si="62"/>
        <v>7</v>
      </c>
      <c r="K199" s="72">
        <f t="shared" si="63"/>
        <v>7</v>
      </c>
      <c r="L199" s="366">
        <f t="shared" si="64"/>
        <v>1</v>
      </c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>
        <v>7</v>
      </c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</row>
    <row r="200" spans="2:44" ht="15.75">
      <c r="B200" s="380" t="s">
        <v>201</v>
      </c>
      <c r="C200" s="380" t="s">
        <v>201</v>
      </c>
      <c r="D200" s="380" t="s">
        <v>201</v>
      </c>
      <c r="E200" s="380" t="s">
        <v>311</v>
      </c>
      <c r="F200" s="380"/>
      <c r="G200" s="71">
        <v>110</v>
      </c>
      <c r="H200" s="71">
        <f t="shared" si="60"/>
        <v>7</v>
      </c>
      <c r="I200" s="71">
        <f t="shared" si="61"/>
        <v>7</v>
      </c>
      <c r="J200" s="72">
        <f t="shared" si="62"/>
        <v>7</v>
      </c>
      <c r="K200" s="72">
        <f t="shared" si="63"/>
        <v>7</v>
      </c>
      <c r="L200" s="366">
        <f t="shared" si="64"/>
        <v>1</v>
      </c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>
        <v>7</v>
      </c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</row>
    <row r="201" spans="2:44" ht="45.4">
      <c r="B201" s="380" t="s">
        <v>122</v>
      </c>
      <c r="C201" s="380" t="s">
        <v>122</v>
      </c>
      <c r="D201" s="380" t="s">
        <v>122</v>
      </c>
      <c r="E201" s="380" t="s">
        <v>311</v>
      </c>
      <c r="F201" s="380"/>
      <c r="G201" s="71">
        <v>29</v>
      </c>
      <c r="H201" s="71">
        <f t="shared" si="60"/>
        <v>5</v>
      </c>
      <c r="I201" s="71">
        <f t="shared" si="61"/>
        <v>5</v>
      </c>
      <c r="J201" s="72">
        <f t="shared" si="62"/>
        <v>5</v>
      </c>
      <c r="K201" s="72">
        <f t="shared" si="63"/>
        <v>5</v>
      </c>
      <c r="L201" s="366">
        <f t="shared" si="64"/>
        <v>1</v>
      </c>
      <c r="M201" s="71"/>
      <c r="N201" s="71"/>
      <c r="O201" s="71"/>
      <c r="P201" s="71"/>
      <c r="Q201" s="71"/>
      <c r="R201" s="71"/>
      <c r="S201" s="71"/>
      <c r="T201" s="71"/>
      <c r="U201" s="71">
        <v>5</v>
      </c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</row>
    <row r="202" spans="2:44" ht="90.4">
      <c r="B202" s="381" t="s">
        <v>188</v>
      </c>
      <c r="C202" s="381" t="s">
        <v>188</v>
      </c>
      <c r="D202" s="381" t="s">
        <v>188</v>
      </c>
      <c r="E202" s="381" t="s">
        <v>311</v>
      </c>
      <c r="F202" s="381"/>
      <c r="G202" s="71">
        <v>96</v>
      </c>
      <c r="H202" s="71">
        <f t="shared" si="60"/>
        <v>5</v>
      </c>
      <c r="I202" s="71">
        <f t="shared" si="61"/>
        <v>5</v>
      </c>
      <c r="J202" s="72">
        <f t="shared" si="62"/>
        <v>5</v>
      </c>
      <c r="K202" s="72">
        <f t="shared" si="63"/>
        <v>5</v>
      </c>
      <c r="L202" s="366">
        <f t="shared" si="64"/>
        <v>1</v>
      </c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>
        <v>5</v>
      </c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</row>
    <row r="203" spans="2:44" ht="15.75">
      <c r="B203" s="379" t="s">
        <v>290</v>
      </c>
      <c r="C203" s="379" t="s">
        <v>290</v>
      </c>
      <c r="D203" s="379" t="s">
        <v>290</v>
      </c>
      <c r="E203" s="380" t="s">
        <v>311</v>
      </c>
      <c r="F203" s="380"/>
      <c r="G203" s="71"/>
      <c r="H203" s="71">
        <f t="shared" si="60"/>
        <v>4</v>
      </c>
      <c r="I203" s="71">
        <f t="shared" si="61"/>
        <v>4</v>
      </c>
      <c r="J203" s="72">
        <f t="shared" si="62"/>
        <v>4</v>
      </c>
      <c r="K203" s="72">
        <f t="shared" si="63"/>
        <v>4</v>
      </c>
      <c r="L203" s="366">
        <f t="shared" si="64"/>
        <v>1</v>
      </c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 t="s">
        <v>297</v>
      </c>
      <c r="AA203" s="71"/>
      <c r="AB203" s="71"/>
      <c r="AC203" s="71">
        <v>4</v>
      </c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</row>
    <row r="204" spans="2:44" ht="15.75">
      <c r="B204" s="378" t="s">
        <v>219</v>
      </c>
      <c r="C204" s="379" t="s">
        <v>290</v>
      </c>
      <c r="D204" s="379" t="s">
        <v>290</v>
      </c>
      <c r="E204" s="378" t="s">
        <v>312</v>
      </c>
      <c r="F204" s="378"/>
      <c r="G204" s="71">
        <v>149</v>
      </c>
      <c r="H204" s="71"/>
      <c r="I204" s="71"/>
      <c r="J204" s="72"/>
      <c r="K204" s="72"/>
      <c r="L204" s="366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>
        <v>4</v>
      </c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</row>
    <row r="205" spans="2:44" ht="15.75">
      <c r="B205" s="378" t="s">
        <v>220</v>
      </c>
      <c r="C205" s="378" t="s">
        <v>220</v>
      </c>
      <c r="D205" s="378" t="s">
        <v>220</v>
      </c>
      <c r="E205" s="378" t="s">
        <v>311</v>
      </c>
      <c r="F205" s="378"/>
      <c r="G205" s="71">
        <v>150</v>
      </c>
      <c r="H205" s="71">
        <f t="shared" ref="H205:H208" si="65">MIN(M205:AR205)</f>
        <v>4</v>
      </c>
      <c r="I205" s="71">
        <f t="shared" ref="I205:I208" si="66">MIN(R205:AR205)</f>
        <v>4</v>
      </c>
      <c r="J205" s="72">
        <f t="shared" ref="J205:J208" si="67">AVERAGE(M205:AR205)</f>
        <v>4</v>
      </c>
      <c r="K205" s="72">
        <f t="shared" ref="K205:K208" si="68">MEDIAN(M205:AR205)</f>
        <v>4</v>
      </c>
      <c r="L205" s="366">
        <f t="shared" ref="L205:L208" si="69">COUNT(M205:AR205)</f>
        <v>1</v>
      </c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>
        <v>4</v>
      </c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</row>
    <row r="206" spans="2:44" ht="45.4">
      <c r="B206" s="380" t="s">
        <v>124</v>
      </c>
      <c r="C206" s="380" t="s">
        <v>124</v>
      </c>
      <c r="D206" s="380" t="s">
        <v>124</v>
      </c>
      <c r="E206" s="380" t="s">
        <v>311</v>
      </c>
      <c r="F206" s="380"/>
      <c r="G206" s="71">
        <v>31</v>
      </c>
      <c r="H206" s="71">
        <f t="shared" si="65"/>
        <v>5</v>
      </c>
      <c r="I206" s="71">
        <f t="shared" si="66"/>
        <v>5</v>
      </c>
      <c r="J206" s="72">
        <f t="shared" si="67"/>
        <v>5</v>
      </c>
      <c r="K206" s="72">
        <f t="shared" si="68"/>
        <v>5</v>
      </c>
      <c r="L206" s="366">
        <f t="shared" si="69"/>
        <v>1</v>
      </c>
      <c r="M206" s="71"/>
      <c r="N206" s="71"/>
      <c r="O206" s="71"/>
      <c r="P206" s="71"/>
      <c r="Q206" s="71"/>
      <c r="R206" s="71"/>
      <c r="S206" s="71"/>
      <c r="T206" s="71"/>
      <c r="U206" s="71">
        <v>5</v>
      </c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</row>
    <row r="207" spans="2:44" ht="15.75">
      <c r="B207" s="380" t="s">
        <v>202</v>
      </c>
      <c r="C207" s="380" t="s">
        <v>202</v>
      </c>
      <c r="D207" s="380" t="s">
        <v>202</v>
      </c>
      <c r="E207" s="380" t="s">
        <v>311</v>
      </c>
      <c r="F207" s="380"/>
      <c r="G207" s="71">
        <v>111</v>
      </c>
      <c r="H207" s="71">
        <f t="shared" si="65"/>
        <v>6</v>
      </c>
      <c r="I207" s="71">
        <f t="shared" si="66"/>
        <v>6</v>
      </c>
      <c r="J207" s="72">
        <f t="shared" si="67"/>
        <v>6</v>
      </c>
      <c r="K207" s="72">
        <f t="shared" si="68"/>
        <v>6</v>
      </c>
      <c r="L207" s="366">
        <f t="shared" si="69"/>
        <v>1</v>
      </c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>
        <v>6</v>
      </c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</row>
    <row r="208" spans="2:44" ht="15.75">
      <c r="B208" s="379" t="s">
        <v>291</v>
      </c>
      <c r="C208" s="379" t="s">
        <v>291</v>
      </c>
      <c r="D208" s="379" t="s">
        <v>291</v>
      </c>
      <c r="E208" s="380" t="s">
        <v>311</v>
      </c>
      <c r="F208" s="380"/>
      <c r="G208" s="71"/>
      <c r="H208" s="71">
        <f t="shared" si="65"/>
        <v>2</v>
      </c>
      <c r="I208" s="71">
        <f t="shared" si="66"/>
        <v>2</v>
      </c>
      <c r="J208" s="72">
        <f t="shared" si="67"/>
        <v>2</v>
      </c>
      <c r="K208" s="72">
        <f t="shared" si="68"/>
        <v>2</v>
      </c>
      <c r="L208" s="366">
        <f t="shared" si="69"/>
        <v>1</v>
      </c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>
        <v>2</v>
      </c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</row>
    <row r="209" spans="1:44" ht="15.75">
      <c r="B209" s="379" t="s">
        <v>102</v>
      </c>
      <c r="C209" s="380" t="s">
        <v>130</v>
      </c>
      <c r="D209" s="380" t="s">
        <v>130</v>
      </c>
      <c r="E209" s="380" t="s">
        <v>316</v>
      </c>
      <c r="F209" s="379" t="s">
        <v>338</v>
      </c>
      <c r="G209" s="71">
        <v>38</v>
      </c>
      <c r="H209" s="71"/>
      <c r="I209" s="71"/>
      <c r="J209" s="72"/>
      <c r="K209" s="72"/>
      <c r="L209" s="366"/>
      <c r="M209" s="71"/>
      <c r="N209" s="71"/>
      <c r="O209" s="71"/>
      <c r="P209" s="71"/>
      <c r="Q209" s="71"/>
      <c r="R209" s="71"/>
      <c r="S209" s="71"/>
      <c r="T209" s="71">
        <v>5</v>
      </c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</row>
    <row r="210" spans="1:44" ht="60.4">
      <c r="B210" s="380" t="s">
        <v>192</v>
      </c>
      <c r="C210" s="380" t="s">
        <v>192</v>
      </c>
      <c r="D210" s="380" t="s">
        <v>192</v>
      </c>
      <c r="E210" s="380" t="s">
        <v>311</v>
      </c>
      <c r="F210" s="380"/>
      <c r="G210" s="71">
        <v>100</v>
      </c>
      <c r="H210" s="71">
        <f t="shared" ref="H210:H211" si="70">MIN(M210:AR210)</f>
        <v>0</v>
      </c>
      <c r="I210" s="71">
        <f t="shared" ref="I210:I211" si="71">MIN(R210:AR210)</f>
        <v>0</v>
      </c>
      <c r="J210" s="72" t="e">
        <f t="shared" ref="J210:J211" si="72">AVERAGE(M210:AR210)</f>
        <v>#DIV/0!</v>
      </c>
      <c r="K210" s="72" t="e">
        <f t="shared" ref="K210:K211" si="73">MEDIAN(M210:AR210)</f>
        <v>#NUM!</v>
      </c>
      <c r="L210" s="366">
        <f t="shared" ref="L210:L211" si="74">COUNT(M210:AR210)</f>
        <v>0</v>
      </c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 t="s">
        <v>319</v>
      </c>
      <c r="AQ210" s="71"/>
      <c r="AR210" s="71"/>
    </row>
    <row r="211" spans="1:44" ht="15.75">
      <c r="B211" s="378" t="s">
        <v>259</v>
      </c>
      <c r="C211" s="378" t="s">
        <v>259</v>
      </c>
      <c r="D211" s="378" t="s">
        <v>259</v>
      </c>
      <c r="E211" s="380" t="s">
        <v>311</v>
      </c>
      <c r="F211" s="380"/>
      <c r="G211" s="71"/>
      <c r="H211" s="71">
        <f t="shared" si="70"/>
        <v>4</v>
      </c>
      <c r="I211" s="71">
        <f t="shared" si="71"/>
        <v>0</v>
      </c>
      <c r="J211" s="72">
        <f t="shared" si="72"/>
        <v>4</v>
      </c>
      <c r="K211" s="72">
        <f t="shared" si="73"/>
        <v>4</v>
      </c>
      <c r="L211" s="366">
        <f t="shared" si="74"/>
        <v>1</v>
      </c>
      <c r="M211" s="71"/>
      <c r="N211" s="71"/>
      <c r="O211" s="71"/>
      <c r="P211" s="71"/>
      <c r="Q211" s="71">
        <v>4</v>
      </c>
      <c r="R211" s="71"/>
      <c r="S211" s="71"/>
      <c r="T211" s="71"/>
      <c r="U211" s="71"/>
      <c r="V211" s="71"/>
      <c r="W211" s="71"/>
      <c r="X211" s="71"/>
      <c r="Y211" s="71"/>
      <c r="Z211" s="71" t="s">
        <v>320</v>
      </c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</row>
    <row r="212" spans="1:44" ht="15.75">
      <c r="B212" s="379" t="s">
        <v>292</v>
      </c>
      <c r="C212" s="378" t="s">
        <v>259</v>
      </c>
      <c r="D212" s="378" t="s">
        <v>259</v>
      </c>
      <c r="E212" s="380" t="s">
        <v>312</v>
      </c>
      <c r="F212" s="380"/>
      <c r="G212" s="71"/>
      <c r="H212" s="71"/>
      <c r="I212" s="71"/>
      <c r="J212" s="72"/>
      <c r="K212" s="72"/>
      <c r="L212" s="366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 t="s">
        <v>298</v>
      </c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</row>
    <row r="213" spans="1:44" ht="15.75">
      <c r="B213" s="378" t="s">
        <v>237</v>
      </c>
      <c r="C213" s="378" t="s">
        <v>237</v>
      </c>
      <c r="D213" s="378" t="s">
        <v>237</v>
      </c>
      <c r="E213" s="378" t="s">
        <v>311</v>
      </c>
      <c r="F213" s="378"/>
      <c r="G213" s="71">
        <v>168</v>
      </c>
      <c r="H213" s="71">
        <f t="shared" ref="H213:H216" si="75">MIN(M213:AR213)</f>
        <v>2</v>
      </c>
      <c r="I213" s="71">
        <f t="shared" ref="I213:I216" si="76">MIN(R213:AR213)</f>
        <v>2</v>
      </c>
      <c r="J213" s="72">
        <f t="shared" ref="J213:J216" si="77">AVERAGE(M213:AR213)</f>
        <v>2</v>
      </c>
      <c r="K213" s="72">
        <f t="shared" ref="K213:K216" si="78">MEDIAN(M213:AR213)</f>
        <v>2</v>
      </c>
      <c r="L213" s="366">
        <f t="shared" ref="L213:L216" si="79">COUNT(M213:AR213)</f>
        <v>1</v>
      </c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>
        <v>2</v>
      </c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</row>
    <row r="214" spans="1:44" ht="15.75">
      <c r="B214" s="380" t="s">
        <v>164</v>
      </c>
      <c r="C214" s="380" t="s">
        <v>164</v>
      </c>
      <c r="D214" s="380" t="s">
        <v>164</v>
      </c>
      <c r="E214" s="380" t="s">
        <v>311</v>
      </c>
      <c r="F214" s="380"/>
      <c r="G214" s="71">
        <v>72</v>
      </c>
      <c r="H214" s="71">
        <f t="shared" si="75"/>
        <v>7</v>
      </c>
      <c r="I214" s="71">
        <f t="shared" si="76"/>
        <v>7</v>
      </c>
      <c r="J214" s="72">
        <f t="shared" si="77"/>
        <v>7</v>
      </c>
      <c r="K214" s="72">
        <f t="shared" si="78"/>
        <v>7</v>
      </c>
      <c r="L214" s="366">
        <f t="shared" si="79"/>
        <v>1</v>
      </c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>
        <v>7</v>
      </c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</row>
    <row r="215" spans="1:44" ht="15.75">
      <c r="B215" s="378" t="s">
        <v>232</v>
      </c>
      <c r="C215" s="378" t="s">
        <v>232</v>
      </c>
      <c r="D215" s="378" t="s">
        <v>232</v>
      </c>
      <c r="E215" s="378" t="s">
        <v>311</v>
      </c>
      <c r="F215" s="378"/>
      <c r="G215" s="71">
        <v>162</v>
      </c>
      <c r="H215" s="71">
        <f t="shared" si="75"/>
        <v>2</v>
      </c>
      <c r="I215" s="71">
        <f t="shared" si="76"/>
        <v>2</v>
      </c>
      <c r="J215" s="72">
        <f t="shared" si="77"/>
        <v>2</v>
      </c>
      <c r="K215" s="72">
        <f t="shared" si="78"/>
        <v>2</v>
      </c>
      <c r="L215" s="366">
        <f t="shared" si="79"/>
        <v>1</v>
      </c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>
        <v>2</v>
      </c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</row>
    <row r="216" spans="1:44" ht="15.75">
      <c r="B216" s="379" t="s">
        <v>293</v>
      </c>
      <c r="C216" s="379" t="s">
        <v>293</v>
      </c>
      <c r="D216" s="379" t="s">
        <v>293</v>
      </c>
      <c r="E216" s="380" t="s">
        <v>318</v>
      </c>
      <c r="F216" s="380"/>
      <c r="G216" s="71"/>
      <c r="H216" s="71">
        <f t="shared" si="75"/>
        <v>2</v>
      </c>
      <c r="I216" s="71">
        <f t="shared" si="76"/>
        <v>2</v>
      </c>
      <c r="J216" s="72">
        <f t="shared" si="77"/>
        <v>2</v>
      </c>
      <c r="K216" s="72">
        <f t="shared" si="78"/>
        <v>2</v>
      </c>
      <c r="L216" s="366">
        <f t="shared" si="79"/>
        <v>1</v>
      </c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>
        <v>2</v>
      </c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</row>
    <row r="217" spans="1:44" ht="15.75">
      <c r="A217" s="260"/>
      <c r="B217" s="380" t="s">
        <v>103</v>
      </c>
      <c r="C217" s="380" t="s">
        <v>103</v>
      </c>
      <c r="D217" s="380" t="s">
        <v>103</v>
      </c>
      <c r="E217" s="380" t="s">
        <v>312</v>
      </c>
      <c r="F217" s="380" t="s">
        <v>344</v>
      </c>
      <c r="G217" s="71">
        <v>25</v>
      </c>
      <c r="H217" s="71"/>
      <c r="I217" s="71"/>
      <c r="J217" s="72"/>
      <c r="K217" s="72"/>
      <c r="L217" s="366">
        <f>COUNT(M217:AR217)</f>
        <v>1</v>
      </c>
      <c r="M217" s="71">
        <v>5</v>
      </c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</row>
    <row r="218" spans="1:44" ht="15.75">
      <c r="A218" s="260"/>
      <c r="B218" s="380" t="s">
        <v>103</v>
      </c>
      <c r="C218" s="380" t="s">
        <v>103</v>
      </c>
      <c r="D218" s="380" t="s">
        <v>103</v>
      </c>
      <c r="E218" s="380" t="s">
        <v>312</v>
      </c>
      <c r="F218" s="380" t="s">
        <v>344</v>
      </c>
      <c r="G218" s="71">
        <v>86</v>
      </c>
      <c r="H218" s="71"/>
      <c r="I218" s="71"/>
      <c r="J218" s="72"/>
      <c r="K218" s="72"/>
      <c r="L218" s="366"/>
      <c r="M218" s="71"/>
      <c r="N218" s="71">
        <v>6</v>
      </c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</row>
    <row r="219" spans="1:44" ht="15.75">
      <c r="A219" s="260"/>
      <c r="B219" s="380" t="s">
        <v>103</v>
      </c>
      <c r="C219" s="380" t="s">
        <v>103</v>
      </c>
      <c r="D219" s="383" t="s">
        <v>212</v>
      </c>
      <c r="E219" s="383" t="s">
        <v>311</v>
      </c>
      <c r="F219" s="380" t="s">
        <v>344</v>
      </c>
      <c r="G219" s="71">
        <v>142</v>
      </c>
      <c r="H219" s="71">
        <f>MIN(M219:AR219)</f>
        <v>1</v>
      </c>
      <c r="I219" s="71">
        <f>MIN(R219:AR219)</f>
        <v>1</v>
      </c>
      <c r="J219" s="72">
        <f>AVERAGE(M219:AR219)</f>
        <v>4.166666666666667</v>
      </c>
      <c r="K219" s="72">
        <f>MEDIAN(M219:AR219)</f>
        <v>5</v>
      </c>
      <c r="L219" s="366">
        <f>COUNT(M219:AR219)</f>
        <v>6</v>
      </c>
      <c r="M219" s="71">
        <v>5</v>
      </c>
      <c r="N219" s="71">
        <v>6</v>
      </c>
      <c r="O219" s="71"/>
      <c r="P219" s="71"/>
      <c r="Q219" s="71">
        <v>5</v>
      </c>
      <c r="R219" s="71"/>
      <c r="S219" s="71"/>
      <c r="T219" s="71"/>
      <c r="U219" s="71"/>
      <c r="V219" s="71"/>
      <c r="W219" s="71"/>
      <c r="X219" s="71">
        <v>5</v>
      </c>
      <c r="Y219" s="71"/>
      <c r="Z219" s="71">
        <v>3</v>
      </c>
      <c r="AA219" s="71"/>
      <c r="AB219" s="71"/>
      <c r="AC219" s="71">
        <v>1</v>
      </c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</row>
    <row r="220" spans="1:44" ht="15.75">
      <c r="A220" s="260"/>
      <c r="B220" s="380" t="s">
        <v>103</v>
      </c>
      <c r="C220" s="380" t="s">
        <v>103</v>
      </c>
      <c r="D220" s="380" t="s">
        <v>103</v>
      </c>
      <c r="E220" s="380" t="s">
        <v>312</v>
      </c>
      <c r="F220" s="380" t="s">
        <v>344</v>
      </c>
      <c r="G220" s="71"/>
      <c r="H220" s="71"/>
      <c r="I220" s="71"/>
      <c r="J220" s="72"/>
      <c r="K220" s="72"/>
      <c r="L220" s="366"/>
      <c r="M220" s="71"/>
      <c r="N220" s="71"/>
      <c r="O220" s="71"/>
      <c r="P220" s="71"/>
      <c r="Q220" s="71">
        <v>5</v>
      </c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</row>
    <row r="221" spans="1:44" ht="45.4">
      <c r="A221" s="260"/>
      <c r="B221" s="380" t="s">
        <v>189</v>
      </c>
      <c r="C221" s="380" t="s">
        <v>103</v>
      </c>
      <c r="D221" s="380" t="s">
        <v>103</v>
      </c>
      <c r="E221" s="380" t="s">
        <v>312</v>
      </c>
      <c r="F221" s="380" t="s">
        <v>344</v>
      </c>
      <c r="G221" s="71">
        <v>97</v>
      </c>
      <c r="H221" s="71"/>
      <c r="I221" s="71"/>
      <c r="J221" s="72"/>
      <c r="K221" s="72"/>
      <c r="L221" s="366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>
        <v>5</v>
      </c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</row>
    <row r="222" spans="1:44" ht="15.75">
      <c r="A222" s="260"/>
      <c r="B222" s="379" t="s">
        <v>294</v>
      </c>
      <c r="C222" s="380" t="s">
        <v>103</v>
      </c>
      <c r="D222" s="380" t="s">
        <v>103</v>
      </c>
      <c r="E222" s="380" t="s">
        <v>312</v>
      </c>
      <c r="F222" s="380"/>
      <c r="G222" s="71"/>
      <c r="H222" s="71"/>
      <c r="I222" s="71"/>
      <c r="J222" s="72"/>
      <c r="K222" s="72"/>
      <c r="L222" s="366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>
        <v>3</v>
      </c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</row>
    <row r="223" spans="1:44" ht="15.75">
      <c r="B223" s="378" t="s">
        <v>238</v>
      </c>
      <c r="C223" s="378" t="s">
        <v>238</v>
      </c>
      <c r="D223" s="378" t="s">
        <v>238</v>
      </c>
      <c r="E223" s="378" t="s">
        <v>311</v>
      </c>
      <c r="F223" s="378"/>
      <c r="G223" s="71">
        <v>169</v>
      </c>
      <c r="H223" s="71">
        <f t="shared" ref="H223:H224" si="80">MIN(M223:AR223)</f>
        <v>3</v>
      </c>
      <c r="I223" s="71">
        <f t="shared" ref="I223:I224" si="81">MIN(R223:AR223)</f>
        <v>3</v>
      </c>
      <c r="J223" s="72">
        <f t="shared" ref="J223:J224" si="82">AVERAGE(M223:AR223)</f>
        <v>3</v>
      </c>
      <c r="K223" s="72">
        <f t="shared" ref="K223:K224" si="83">MEDIAN(M223:AR223)</f>
        <v>3</v>
      </c>
      <c r="L223" s="366">
        <f t="shared" ref="L223:L224" si="84">COUNT(M223:AR223)</f>
        <v>1</v>
      </c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>
        <v>3</v>
      </c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</row>
    <row r="224" spans="1:44" ht="15.75">
      <c r="B224" s="378" t="s">
        <v>209</v>
      </c>
      <c r="C224" s="378" t="s">
        <v>209</v>
      </c>
      <c r="D224" s="378" t="s">
        <v>209</v>
      </c>
      <c r="E224" s="380" t="s">
        <v>311</v>
      </c>
      <c r="F224" s="380"/>
      <c r="G224" s="71">
        <v>118</v>
      </c>
      <c r="H224" s="71">
        <f t="shared" si="80"/>
        <v>4</v>
      </c>
      <c r="I224" s="71">
        <f t="shared" si="81"/>
        <v>4</v>
      </c>
      <c r="J224" s="72">
        <f t="shared" si="82"/>
        <v>4</v>
      </c>
      <c r="K224" s="72">
        <f t="shared" si="83"/>
        <v>4</v>
      </c>
      <c r="L224" s="366">
        <f t="shared" si="84"/>
        <v>1</v>
      </c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>
        <v>4</v>
      </c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</row>
    <row r="225" spans="2:44" ht="15.75">
      <c r="B225" s="378" t="s">
        <v>209</v>
      </c>
      <c r="C225" s="378" t="s">
        <v>209</v>
      </c>
      <c r="D225" s="378" t="s">
        <v>209</v>
      </c>
      <c r="E225" s="380" t="s">
        <v>312</v>
      </c>
      <c r="F225" s="380"/>
      <c r="G225" s="71">
        <v>139</v>
      </c>
      <c r="H225" s="71"/>
      <c r="I225" s="71"/>
      <c r="J225" s="72"/>
      <c r="K225" s="72"/>
      <c r="L225" s="366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>
        <v>4</v>
      </c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</row>
    <row r="226" spans="2:44" ht="15.75">
      <c r="B226" s="380" t="s">
        <v>94</v>
      </c>
      <c r="C226" s="380" t="s">
        <v>94</v>
      </c>
      <c r="D226" s="380" t="s">
        <v>94</v>
      </c>
      <c r="E226" s="380" t="s">
        <v>311</v>
      </c>
      <c r="F226" s="380"/>
      <c r="G226" s="71">
        <v>26</v>
      </c>
      <c r="H226" s="71">
        <f>MIN(M226:AR226)</f>
        <v>6</v>
      </c>
      <c r="I226" s="71">
        <f>MIN(R226:AR226)</f>
        <v>0</v>
      </c>
      <c r="J226" s="72">
        <f>AVERAGE(M226:AR226)</f>
        <v>6</v>
      </c>
      <c r="K226" s="72">
        <f>MEDIAN(M226:AR226)</f>
        <v>6</v>
      </c>
      <c r="L226" s="366">
        <f t="shared" ref="L226" si="85">COUNT(M226:AR226)</f>
        <v>1</v>
      </c>
      <c r="M226" s="71">
        <v>6</v>
      </c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</row>
    <row r="227" spans="2:44">
      <c r="B227" s="2"/>
      <c r="C227" s="2"/>
      <c r="D227" s="2"/>
      <c r="E227" s="2"/>
      <c r="F227" s="2"/>
      <c r="G227" s="2"/>
    </row>
    <row r="228" spans="2:44">
      <c r="B228" s="2"/>
      <c r="C228" s="2"/>
      <c r="D228" s="2"/>
      <c r="E228" s="2"/>
      <c r="F228" s="2"/>
      <c r="G228" s="2"/>
    </row>
    <row r="229" spans="2:44">
      <c r="B229" s="2"/>
      <c r="C229" s="2"/>
      <c r="D229" s="2"/>
      <c r="E229" s="2"/>
      <c r="F229" s="2"/>
      <c r="G229" s="2"/>
    </row>
    <row r="230" spans="2:44">
      <c r="B230" s="2"/>
      <c r="C230" s="2"/>
      <c r="D230" s="2"/>
      <c r="E230" s="2"/>
      <c r="F230" s="2"/>
      <c r="G230" s="2"/>
    </row>
    <row r="231" spans="2:44">
      <c r="B231" s="2"/>
      <c r="C231" s="2"/>
      <c r="D231" s="2"/>
      <c r="E231" s="2"/>
      <c r="F231" s="2"/>
      <c r="G231" s="2"/>
    </row>
    <row r="232" spans="2:44">
      <c r="B232" s="2"/>
      <c r="C232" s="2"/>
      <c r="D232" s="2"/>
      <c r="E232" s="2"/>
      <c r="F232" s="2"/>
      <c r="G232" s="2"/>
    </row>
    <row r="233" spans="2:44">
      <c r="B233" s="2"/>
      <c r="C233" s="2"/>
      <c r="D233" s="2"/>
      <c r="E233" s="2"/>
      <c r="F233" s="2"/>
      <c r="G233" s="2"/>
    </row>
    <row r="234" spans="2:44">
      <c r="B234" s="2"/>
      <c r="C234" s="2"/>
      <c r="D234" s="2"/>
      <c r="E234" s="2"/>
      <c r="F234" s="2"/>
      <c r="G234" s="2"/>
    </row>
    <row r="235" spans="2:44">
      <c r="B235" s="2"/>
      <c r="C235" s="2"/>
      <c r="D235" s="2"/>
      <c r="E235" s="2"/>
      <c r="F235" s="2"/>
      <c r="G235" s="2"/>
    </row>
    <row r="236" spans="2:44">
      <c r="B236" s="2"/>
      <c r="C236" s="2"/>
      <c r="D236" s="2"/>
      <c r="E236" s="2"/>
      <c r="F236" s="2"/>
      <c r="G236" s="2"/>
    </row>
    <row r="237" spans="2:44">
      <c r="B237" s="2"/>
      <c r="C237" s="2"/>
      <c r="D237" s="2"/>
      <c r="E237" s="2"/>
      <c r="F237" s="2"/>
      <c r="G237" s="2"/>
    </row>
    <row r="238" spans="2:44">
      <c r="B238" s="2"/>
      <c r="C238" s="2"/>
      <c r="D238" s="2"/>
      <c r="E238" s="2"/>
      <c r="F238" s="2"/>
      <c r="G238" s="2"/>
    </row>
    <row r="239" spans="2:44">
      <c r="B239" s="2"/>
      <c r="C239" s="2"/>
      <c r="D239" s="2"/>
      <c r="E239" s="2"/>
      <c r="F239" s="2"/>
      <c r="G239" s="2"/>
    </row>
    <row r="240" spans="2:44">
      <c r="B240" s="2"/>
      <c r="C240" s="2"/>
      <c r="D240" s="2"/>
      <c r="E240" s="2"/>
      <c r="F240" s="2"/>
      <c r="G240" s="2"/>
    </row>
    <row r="241" spans="2:7">
      <c r="B241" s="2"/>
      <c r="C241" s="2"/>
      <c r="D241" s="2"/>
      <c r="E241" s="2"/>
      <c r="F241" s="2"/>
      <c r="G241" s="2"/>
    </row>
    <row r="242" spans="2:7">
      <c r="B242" s="2"/>
      <c r="C242" s="2"/>
      <c r="D242" s="2"/>
      <c r="E242" s="2"/>
      <c r="F242" s="2"/>
      <c r="G242" s="2"/>
    </row>
    <row r="243" spans="2:7">
      <c r="B243" s="2"/>
      <c r="C243" s="2"/>
      <c r="D243" s="2"/>
      <c r="E243" s="2"/>
      <c r="F243" s="2"/>
      <c r="G243" s="2"/>
    </row>
    <row r="244" spans="2:7">
      <c r="B244" s="2"/>
      <c r="C244" s="2"/>
      <c r="D244" s="2"/>
      <c r="E244" s="2"/>
      <c r="F244" s="2"/>
      <c r="G244" s="2"/>
    </row>
    <row r="245" spans="2:7">
      <c r="B245" s="2"/>
      <c r="C245" s="2"/>
      <c r="D245" s="2"/>
      <c r="E245" s="2"/>
      <c r="F245" s="2"/>
      <c r="G245" s="2"/>
    </row>
    <row r="246" spans="2:7">
      <c r="B246" s="2"/>
      <c r="C246" s="2"/>
      <c r="D246" s="2"/>
      <c r="E246" s="2"/>
      <c r="F246" s="2"/>
      <c r="G246" s="2"/>
    </row>
    <row r="247" spans="2:7">
      <c r="B247" s="2"/>
      <c r="C247" s="2"/>
      <c r="D247" s="2"/>
      <c r="E247" s="2"/>
      <c r="F247" s="2"/>
      <c r="G247" s="2"/>
    </row>
    <row r="248" spans="2:7">
      <c r="B248" s="2"/>
      <c r="C248" s="2"/>
      <c r="D248" s="2"/>
      <c r="E248" s="2"/>
      <c r="F248" s="2"/>
      <c r="G248" s="2"/>
    </row>
    <row r="249" spans="2:7">
      <c r="B249" s="2"/>
      <c r="C249" s="2"/>
      <c r="D249" s="2"/>
      <c r="E249" s="2"/>
      <c r="F249" s="2"/>
      <c r="G249" s="2"/>
    </row>
    <row r="250" spans="2:7">
      <c r="B250" s="2"/>
      <c r="C250" s="2"/>
      <c r="D250" s="2"/>
      <c r="E250" s="2"/>
      <c r="F250" s="2"/>
      <c r="G250" s="2"/>
    </row>
    <row r="251" spans="2:7">
      <c r="B251" s="2"/>
      <c r="C251" s="2"/>
      <c r="D251" s="2"/>
      <c r="E251" s="2"/>
      <c r="F251" s="2"/>
      <c r="G251" s="2"/>
    </row>
    <row r="252" spans="2:7">
      <c r="B252" s="2"/>
      <c r="C252" s="2"/>
      <c r="D252" s="2"/>
      <c r="E252" s="2"/>
      <c r="F252" s="2"/>
      <c r="G252" s="2"/>
    </row>
    <row r="253" spans="2:7">
      <c r="B253" s="2"/>
      <c r="C253" s="2"/>
      <c r="D253" s="2"/>
      <c r="E253" s="2"/>
      <c r="F253" s="2"/>
      <c r="G253" s="2"/>
    </row>
    <row r="254" spans="2:7">
      <c r="B254" s="2"/>
      <c r="C254" s="2"/>
      <c r="D254" s="2"/>
      <c r="E254" s="2"/>
      <c r="F254" s="2"/>
      <c r="G254" s="2"/>
    </row>
    <row r="255" spans="2:7">
      <c r="B255" s="2"/>
      <c r="C255" s="2"/>
      <c r="D255" s="2"/>
      <c r="E255" s="2"/>
      <c r="F255" s="2"/>
      <c r="G255" s="2"/>
    </row>
    <row r="256" spans="2:7">
      <c r="B256" s="2"/>
      <c r="C256" s="2"/>
      <c r="D256" s="2"/>
      <c r="E256" s="2"/>
      <c r="F256" s="2"/>
      <c r="G256" s="2"/>
    </row>
    <row r="257" spans="2:7">
      <c r="B257" s="2"/>
      <c r="C257" s="2"/>
      <c r="D257" s="2"/>
      <c r="E257" s="2"/>
      <c r="F257" s="2"/>
      <c r="G257" s="2"/>
    </row>
    <row r="258" spans="2:7">
      <c r="B258" s="2"/>
      <c r="C258" s="2"/>
      <c r="D258" s="2"/>
      <c r="E258" s="2"/>
      <c r="F258" s="2"/>
      <c r="G258" s="2"/>
    </row>
    <row r="259" spans="2:7">
      <c r="B259" s="2"/>
      <c r="C259" s="2"/>
      <c r="D259" s="2"/>
      <c r="E259" s="2"/>
      <c r="F259" s="2"/>
      <c r="G259" s="2"/>
    </row>
    <row r="260" spans="2:7">
      <c r="B260" s="2"/>
      <c r="C260" s="2"/>
      <c r="D260" s="2"/>
      <c r="E260" s="2"/>
      <c r="F260" s="2"/>
      <c r="G260" s="2"/>
    </row>
    <row r="261" spans="2:7">
      <c r="B261" s="2"/>
      <c r="C261" s="2"/>
      <c r="D261" s="2"/>
      <c r="E261" s="2"/>
      <c r="F261" s="2"/>
      <c r="G261" s="2"/>
    </row>
    <row r="262" spans="2:7">
      <c r="B262" s="2"/>
      <c r="C262" s="2"/>
      <c r="D262" s="2"/>
      <c r="E262" s="2"/>
      <c r="F262" s="2"/>
      <c r="G262" s="2"/>
    </row>
    <row r="263" spans="2:7">
      <c r="B263" s="2"/>
      <c r="C263" s="2"/>
      <c r="D263" s="2"/>
      <c r="E263" s="2"/>
      <c r="F263" s="2"/>
      <c r="G263" s="2"/>
    </row>
    <row r="264" spans="2:7">
      <c r="B264" s="2"/>
      <c r="C264" s="2"/>
      <c r="D264" s="2"/>
      <c r="E264" s="2"/>
      <c r="F264" s="2"/>
      <c r="G264" s="2"/>
    </row>
    <row r="265" spans="2:7">
      <c r="B265" s="2"/>
      <c r="C265" s="2"/>
      <c r="D265" s="2"/>
      <c r="E265" s="2"/>
      <c r="F265" s="2"/>
      <c r="G265" s="2"/>
    </row>
    <row r="266" spans="2:7">
      <c r="B266" s="2"/>
      <c r="C266" s="2"/>
      <c r="D266" s="2"/>
      <c r="E266" s="2"/>
      <c r="F266" s="2"/>
      <c r="G266" s="2"/>
    </row>
    <row r="267" spans="2:7">
      <c r="B267" s="2"/>
      <c r="C267" s="2"/>
      <c r="D267" s="2"/>
      <c r="E267" s="2"/>
      <c r="F267" s="2"/>
      <c r="G267" s="2"/>
    </row>
    <row r="268" spans="2:7">
      <c r="B268" s="2"/>
      <c r="C268" s="2"/>
      <c r="D268" s="2"/>
      <c r="E268" s="2"/>
      <c r="F268" s="2"/>
      <c r="G268" s="2"/>
    </row>
    <row r="269" spans="2:7">
      <c r="B269" s="2"/>
      <c r="C269" s="2"/>
      <c r="D269" s="2"/>
      <c r="E269" s="2"/>
      <c r="F269" s="2"/>
      <c r="G269" s="2"/>
    </row>
    <row r="270" spans="2:7">
      <c r="B270" s="2"/>
      <c r="C270" s="2"/>
      <c r="D270" s="2"/>
      <c r="E270" s="2"/>
      <c r="F270" s="2"/>
      <c r="G270" s="2"/>
    </row>
    <row r="271" spans="2:7">
      <c r="B271" s="2"/>
      <c r="C271" s="2"/>
      <c r="D271" s="2"/>
      <c r="E271" s="2"/>
      <c r="F271" s="2"/>
      <c r="G271" s="2"/>
    </row>
    <row r="272" spans="2:7">
      <c r="B272" s="2"/>
      <c r="C272" s="2"/>
      <c r="D272" s="2"/>
      <c r="E272" s="2"/>
      <c r="F272" s="2"/>
      <c r="G272" s="2"/>
    </row>
    <row r="273" spans="2:7">
      <c r="B273" s="2"/>
      <c r="C273" s="2"/>
      <c r="D273" s="2"/>
      <c r="E273" s="2"/>
      <c r="F273" s="2"/>
      <c r="G273" s="2"/>
    </row>
    <row r="274" spans="2:7">
      <c r="B274" s="2"/>
      <c r="C274" s="2"/>
      <c r="D274" s="2"/>
      <c r="E274" s="2"/>
      <c r="F274" s="2"/>
      <c r="G274" s="2"/>
    </row>
    <row r="275" spans="2:7">
      <c r="B275" s="2"/>
      <c r="C275" s="2"/>
      <c r="D275" s="2"/>
      <c r="E275" s="2"/>
      <c r="F275" s="2"/>
      <c r="G275" s="2"/>
    </row>
    <row r="276" spans="2:7">
      <c r="B276" s="2"/>
      <c r="C276" s="2"/>
      <c r="D276" s="2"/>
      <c r="E276" s="2"/>
      <c r="F276" s="2"/>
      <c r="G276" s="2"/>
    </row>
    <row r="277" spans="2:7">
      <c r="B277" s="2"/>
      <c r="C277" s="2"/>
      <c r="D277" s="2"/>
      <c r="E277" s="2"/>
      <c r="F277" s="2"/>
      <c r="G277" s="2"/>
    </row>
    <row r="278" spans="2:7">
      <c r="B278" s="2"/>
      <c r="C278" s="2"/>
      <c r="D278" s="2"/>
      <c r="E278" s="2"/>
      <c r="F278" s="2"/>
      <c r="G278" s="2"/>
    </row>
    <row r="279" spans="2:7">
      <c r="B279" s="2"/>
      <c r="C279" s="2"/>
      <c r="D279" s="2"/>
      <c r="E279" s="2"/>
      <c r="F279" s="2"/>
      <c r="G279" s="2"/>
    </row>
    <row r="280" spans="2:7">
      <c r="B280" s="2"/>
      <c r="C280" s="2"/>
      <c r="D280" s="2"/>
      <c r="E280" s="2"/>
      <c r="F280" s="2"/>
      <c r="G280" s="2"/>
    </row>
    <row r="281" spans="2:7">
      <c r="B281" s="2"/>
      <c r="C281" s="2"/>
      <c r="D281" s="2"/>
      <c r="E281" s="2"/>
      <c r="F281" s="2"/>
      <c r="G281" s="2"/>
    </row>
    <row r="282" spans="2:7">
      <c r="B282" s="2"/>
      <c r="C282" s="2"/>
      <c r="D282" s="2"/>
      <c r="E282" s="2"/>
      <c r="F282" s="2"/>
      <c r="G282" s="2"/>
    </row>
    <row r="283" spans="2:7">
      <c r="B283" s="2"/>
      <c r="C283" s="2"/>
      <c r="D283" s="2"/>
      <c r="E283" s="2"/>
      <c r="F283" s="2"/>
      <c r="G283" s="2"/>
    </row>
    <row r="284" spans="2:7">
      <c r="B284" s="2"/>
      <c r="C284" s="2"/>
      <c r="D284" s="2"/>
      <c r="E284" s="2"/>
      <c r="F284" s="2"/>
      <c r="G284" s="2"/>
    </row>
    <row r="285" spans="2:7">
      <c r="B285" s="2"/>
      <c r="C285" s="2"/>
      <c r="D285" s="2"/>
      <c r="E285" s="2"/>
      <c r="F285" s="2"/>
      <c r="G285" s="2"/>
    </row>
    <row r="286" spans="2:7">
      <c r="B286" s="2"/>
      <c r="C286" s="2"/>
      <c r="D286" s="2"/>
      <c r="E286" s="2"/>
      <c r="F286" s="2"/>
      <c r="G286" s="2"/>
    </row>
    <row r="287" spans="2:7">
      <c r="B287" s="2"/>
      <c r="C287" s="2"/>
      <c r="D287" s="2"/>
      <c r="E287" s="2"/>
      <c r="F287" s="2"/>
      <c r="G287" s="2"/>
    </row>
    <row r="288" spans="2:7">
      <c r="B288" s="2"/>
      <c r="C288" s="2"/>
      <c r="D288" s="2"/>
      <c r="E288" s="2"/>
      <c r="F288" s="2"/>
      <c r="G288" s="2"/>
    </row>
    <row r="289" spans="2:7">
      <c r="B289" s="2"/>
      <c r="C289" s="2"/>
      <c r="D289" s="2"/>
      <c r="E289" s="2"/>
      <c r="F289" s="2"/>
      <c r="G289" s="2"/>
    </row>
    <row r="290" spans="2:7">
      <c r="B290" s="2"/>
      <c r="C290" s="2"/>
      <c r="D290" s="2"/>
      <c r="E290" s="2"/>
      <c r="F290" s="2"/>
      <c r="G290" s="2"/>
    </row>
    <row r="291" spans="2:7">
      <c r="B291" s="2"/>
      <c r="C291" s="2"/>
      <c r="D291" s="2"/>
      <c r="E291" s="2"/>
      <c r="F291" s="2"/>
      <c r="G291" s="2"/>
    </row>
    <row r="292" spans="2:7">
      <c r="B292" s="2"/>
      <c r="C292" s="2"/>
      <c r="D292" s="2"/>
      <c r="E292" s="2"/>
      <c r="F292" s="2"/>
      <c r="G292" s="2"/>
    </row>
    <row r="293" spans="2:7">
      <c r="B293" s="2"/>
      <c r="C293" s="2"/>
      <c r="D293" s="2"/>
      <c r="E293" s="2"/>
      <c r="F293" s="2"/>
      <c r="G293" s="2"/>
    </row>
    <row r="294" spans="2:7">
      <c r="B294" s="2"/>
      <c r="C294" s="2"/>
      <c r="D294" s="2"/>
      <c r="E294" s="2"/>
      <c r="F294" s="2"/>
      <c r="G294" s="2"/>
    </row>
    <row r="295" spans="2:7">
      <c r="B295" s="2"/>
      <c r="C295" s="2"/>
      <c r="D295" s="2"/>
      <c r="E295" s="2"/>
      <c r="F295" s="2"/>
      <c r="G295" s="2"/>
    </row>
    <row r="296" spans="2:7">
      <c r="B296" s="2"/>
      <c r="C296" s="2"/>
      <c r="D296" s="2"/>
      <c r="E296" s="2"/>
      <c r="F296" s="2"/>
      <c r="G296" s="2"/>
    </row>
    <row r="297" spans="2:7">
      <c r="B297" s="2"/>
      <c r="C297" s="2"/>
      <c r="D297" s="2"/>
      <c r="E297" s="2"/>
      <c r="F297" s="2"/>
      <c r="G297" s="2"/>
    </row>
    <row r="298" spans="2:7">
      <c r="B298" s="2"/>
      <c r="C298" s="2"/>
      <c r="D298" s="2"/>
      <c r="E298" s="2"/>
      <c r="F298" s="2"/>
      <c r="G298" s="2"/>
    </row>
    <row r="299" spans="2:7">
      <c r="B299" s="2"/>
      <c r="C299" s="2"/>
      <c r="D299" s="2"/>
      <c r="E299" s="2"/>
      <c r="F299" s="2"/>
      <c r="G299" s="2"/>
    </row>
    <row r="300" spans="2:7">
      <c r="B300" s="2"/>
      <c r="C300" s="2"/>
      <c r="D300" s="2"/>
      <c r="E300" s="2"/>
      <c r="F300" s="2"/>
      <c r="G300" s="2"/>
    </row>
    <row r="301" spans="2:7">
      <c r="B301" s="2"/>
      <c r="C301" s="2"/>
      <c r="D301" s="2"/>
      <c r="E301" s="2"/>
      <c r="F301" s="2"/>
      <c r="G301" s="2"/>
    </row>
    <row r="302" spans="2:7">
      <c r="B302" s="2"/>
      <c r="C302" s="2"/>
      <c r="D302" s="2"/>
      <c r="E302" s="2"/>
      <c r="F302" s="2"/>
      <c r="G302" s="2"/>
    </row>
    <row r="303" spans="2:7">
      <c r="B303" s="2"/>
      <c r="C303" s="2"/>
      <c r="D303" s="2"/>
      <c r="E303" s="2"/>
      <c r="F303" s="2"/>
      <c r="G303" s="2"/>
    </row>
    <row r="304" spans="2:7">
      <c r="B304" s="2"/>
      <c r="C304" s="2"/>
      <c r="D304" s="2"/>
      <c r="E304" s="2"/>
      <c r="F304" s="2"/>
      <c r="G304" s="2"/>
    </row>
    <row r="305" spans="2:7">
      <c r="B305" s="2"/>
      <c r="C305" s="2"/>
      <c r="D305" s="2"/>
      <c r="E305" s="2"/>
      <c r="F305" s="2"/>
      <c r="G305" s="2"/>
    </row>
    <row r="306" spans="2:7">
      <c r="B306" s="2"/>
      <c r="C306" s="2"/>
      <c r="D306" s="2"/>
      <c r="E306" s="2"/>
      <c r="F306" s="2"/>
      <c r="G306" s="2"/>
    </row>
    <row r="307" spans="2:7">
      <c r="B307" s="2"/>
      <c r="C307" s="2"/>
      <c r="D307" s="2"/>
      <c r="E307" s="2"/>
      <c r="F307" s="2"/>
      <c r="G307" s="2"/>
    </row>
    <row r="308" spans="2:7">
      <c r="B308" s="2"/>
      <c r="C308" s="2"/>
      <c r="D308" s="2"/>
      <c r="E308" s="2"/>
      <c r="F308" s="2"/>
      <c r="G308" s="2"/>
    </row>
    <row r="309" spans="2:7">
      <c r="B309" s="2"/>
      <c r="C309" s="2"/>
      <c r="D309" s="2"/>
      <c r="E309" s="2"/>
      <c r="F309" s="2"/>
      <c r="G309" s="2"/>
    </row>
    <row r="310" spans="2:7">
      <c r="B310" s="2"/>
      <c r="C310" s="2"/>
      <c r="D310" s="2"/>
      <c r="E310" s="2"/>
      <c r="F310" s="2"/>
      <c r="G310" s="2"/>
    </row>
    <row r="311" spans="2:7">
      <c r="B311" s="2"/>
      <c r="C311" s="2"/>
      <c r="D311" s="2"/>
      <c r="E311" s="2"/>
      <c r="F311" s="2"/>
      <c r="G311" s="2"/>
    </row>
  </sheetData>
  <autoFilter ref="B5:AR226" xr:uid="{B8D208CB-8069-489B-902F-2BF3698A1FB3}">
    <sortState xmlns:xlrd2="http://schemas.microsoft.com/office/spreadsheetml/2017/richdata2" ref="B75:AR168">
      <sortCondition ref="B5:B226"/>
    </sortState>
  </autoFilter>
  <mergeCells count="1">
    <mergeCell ref="B1:AR1"/>
  </mergeCells>
  <conditionalFormatting sqref="M6:AR8 M9:V9 X9:AO9 AQ9:AR9 M10:AR226">
    <cfRule type="containsBlanks" dxfId="0" priority="2">
      <formula>LEN(TRIM(M6))=0</formula>
    </cfRule>
  </conditionalFormatting>
  <hyperlinks>
    <hyperlink ref="N5" r:id="rId1" xr:uid="{AE5445AD-2A87-4352-9AD6-EF85E27B2D74}"/>
    <hyperlink ref="O5" r:id="rId2" xr:uid="{5ED56B0D-D88E-4A7A-8C6B-58C6485BDFEA}"/>
    <hyperlink ref="Q5" r:id="rId3" xr:uid="{64E3281B-1556-4465-88A1-1D0AF9143D1B}"/>
    <hyperlink ref="R5" r:id="rId4" xr:uid="{8BD6608F-2BB5-4C31-8943-746CFB93E994}"/>
    <hyperlink ref="T5" r:id="rId5" xr:uid="{58CDBF31-2ED6-4CE9-BDD9-E6B28A7C5B40}"/>
    <hyperlink ref="U5" r:id="rId6" xr:uid="{28009A43-FC9A-431F-B408-CE7974A96843}"/>
    <hyperlink ref="W5" r:id="rId7" xr:uid="{75976534-9451-469C-A040-E20BC939973C}"/>
    <hyperlink ref="X5" r:id="rId8" xr:uid="{765A21FE-1AB6-4DC9-AC06-011A69F4ACE9}"/>
    <hyperlink ref="Z5" r:id="rId9" xr:uid="{7D8FB7BC-DF6E-497B-A416-79470B30CF92}"/>
    <hyperlink ref="AA5" r:id="rId10" xr:uid="{3F29DF6E-16AE-4E89-8958-D1DDB9906B1F}"/>
    <hyperlink ref="AC5" r:id="rId11" xr:uid="{42C160EC-CF51-43F1-9FC6-B6DFC2C61784}"/>
    <hyperlink ref="AD5" r:id="rId12" xr:uid="{81318540-C46A-434A-BDA7-8FD5C32BA01E}"/>
    <hyperlink ref="AG5" r:id="rId13" xr:uid="{F07B6C61-5ED7-43C0-A69D-47EBFB16193D}"/>
    <hyperlink ref="AH5" r:id="rId14" xr:uid="{62A9DCBA-235E-4104-986A-22C5FAC359F4}"/>
    <hyperlink ref="AJ5" r:id="rId15" xr:uid="{87564666-54D0-46B0-B392-0A711D0D84DA}"/>
    <hyperlink ref="AP5" r:id="rId16" xr:uid="{CB841EFC-733D-49ED-851B-CBAC2106CF1C}"/>
  </hyperlinks>
  <pageMargins left="0.70866141732283472" right="0.70866141732283472" top="0.74803149606299213" bottom="0.74803149606299213" header="0.31496062992125984" footer="0.31496062992125984"/>
  <pageSetup paperSize="8" scale="55" orientation="landscape" r:id="rId17"/>
  <headerFooter>
    <oddFooter>&amp;R&amp;F
&amp;A
&amp;D, &amp;T
&amp;P / &amp;N</oddFooter>
  </headerFooter>
  <legacy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d44051-8d38-46c6-89ad-0922e4c96f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17074AF8D6DF4EBAA787FFE563C3B6" ma:contentTypeVersion="18" ma:contentTypeDescription="Ustvari nov dokument." ma:contentTypeScope="" ma:versionID="dcad7665342f372859252be61c32a02b">
  <xsd:schema xmlns:xsd="http://www.w3.org/2001/XMLSchema" xmlns:xs="http://www.w3.org/2001/XMLSchema" xmlns:p="http://schemas.microsoft.com/office/2006/metadata/properties" xmlns:ns3="f6d44051-8d38-46c6-89ad-0922e4c96fc4" xmlns:ns4="63a0086d-a1d5-4155-8a8c-b9cb42bc3d2d" targetNamespace="http://schemas.microsoft.com/office/2006/metadata/properties" ma:root="true" ma:fieldsID="928006596e279f1ccff10d18d2f5d425" ns3:_="" ns4:_="">
    <xsd:import namespace="f6d44051-8d38-46c6-89ad-0922e4c96fc4"/>
    <xsd:import namespace="63a0086d-a1d5-4155-8a8c-b9cb42bc3d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44051-8d38-46c6-89ad-0922e4c96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0086d-a1d5-4155-8a8c-b9cb42bc3d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88923-F55F-4784-8CDA-4A0828B6AB0E}">
  <ds:schemaRefs>
    <ds:schemaRef ds:uri="http://purl.org/dc/dcmitype/"/>
    <ds:schemaRef ds:uri="http://schemas.microsoft.com/office/2006/documentManagement/types"/>
    <ds:schemaRef ds:uri="f6d44051-8d38-46c6-89ad-0922e4c96fc4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3a0086d-a1d5-4155-8a8c-b9cb42bc3d2d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898939-7C8C-41CC-9507-0936C644E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d44051-8d38-46c6-89ad-0922e4c96fc4"/>
    <ds:schemaRef ds:uri="63a0086d-a1d5-4155-8a8c-b9cb42bc3d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77BFC-5ED4-40B5-A163-86FCDE5E7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12</vt:i4>
      </vt:variant>
    </vt:vector>
  </HeadingPairs>
  <TitlesOfParts>
    <vt:vector size="16" baseType="lpstr">
      <vt:lpstr>T1 Speciality in Annex V</vt:lpstr>
      <vt:lpstr>T2 Duaration</vt:lpstr>
      <vt:lpstr>T3 Other specialities</vt:lpstr>
      <vt:lpstr>T3A Other specialities </vt:lpstr>
      <vt:lpstr>'T1 Speciality in Annex V'!Področje_tiskanja</vt:lpstr>
      <vt:lpstr>'T2 Duaration'!Področje_tiskanja</vt:lpstr>
      <vt:lpstr>'T3 Other specialities'!Področje_tiskanja</vt:lpstr>
      <vt:lpstr>'T3A Other specialities '!Področje_tiskanja</vt:lpstr>
      <vt:lpstr>'T2 Duaration'!PoljeA</vt:lpstr>
      <vt:lpstr>'T3 Other specialities'!PoljeA</vt:lpstr>
      <vt:lpstr>'T3A Other specialities '!PoljeA</vt:lpstr>
      <vt:lpstr>PoljeA</vt:lpstr>
      <vt:lpstr>'T1 Speciality in Annex V'!Tiskanje_naslovov</vt:lpstr>
      <vt:lpstr>'T2 Duaration'!Tiskanje_naslovov</vt:lpstr>
      <vt:lpstr>'T3 Other specialities'!Tiskanje_naslovov</vt:lpstr>
      <vt:lpstr>'T3A Other specialities '!Tiskanje_naslovov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Klara Zupančič</dc:creator>
  <cp:keywords/>
  <dc:description/>
  <cp:lastModifiedBy>Janez Rejec</cp:lastModifiedBy>
  <cp:revision/>
  <cp:lastPrinted>2025-09-11T12:11:42Z</cp:lastPrinted>
  <dcterms:created xsi:type="dcterms:W3CDTF">2024-08-01T09:07:28Z</dcterms:created>
  <dcterms:modified xsi:type="dcterms:W3CDTF">2025-09-11T12:47:19Z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0x0101004617074AF8D6DF4EBAA787FFE563C3B6</vt:lpwstr>
  </property>
</Properties>
</file>